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0365" windowHeight="780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<sst xmlns="http://schemas.openxmlformats.org/spreadsheetml/2006/main" count="13" uniqueCount="13">
  <si>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t/s</t>
  </si>
  <si>
    <t>wt</t>
  </si>
  <si>
    <t>omega</t>
  </si>
  <si>
    <t>U0/V</t>
  </si>
  <si>
    <t>Ur/V</t>
  </si>
  <si>
    <t>Ub/V</t>
  </si>
  <si>
    <t>U0(t)</t>
  </si>
  <si>
    <t>phi</t>
  </si>
  <si>
    <t>Ur(t)</t>
  </si>
  <si>
    <t>Ub(t)</t>
  </si>
  <si>
    <t>Summe</t>
  </si>
  <si>
    <t>cos(phi)</t>
  </si>
  <si>
    <t>phi/GRAD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</si>
</sst>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10">
    <font>
      <sz val="10"/>
      <name val="Arial"/>
      <family val="0"/>
    </font>
    <font>
      <sz val="12"/>
      <name val="Arial"/>
      <family val="0"/>
    </font>
    <font>
      <b/>
      <sz val="16.25"/>
      <name val="Symbol"/>
      <family val="1"/>
    </font>
    <font>
      <b/>
      <sz val="16.25"/>
      <name val="Arial"/>
      <family val="0"/>
    </font>
    <font>
      <b/>
      <sz val="12"/>
      <name val="Arial"/>
      <family val="0"/>
    </font>
    <font>
      <b/>
      <sz val="14"/>
      <name val="Symbol"/>
      <family val="1"/>
    </font>
    <font>
      <b/>
      <sz val="12"/>
      <name val="Symbol"/>
      <family val="1"/>
    </font>
    <font>
      <sz val="11"/>
      <name val="Arial"/>
      <family val="0"/>
    </font>
    <font>
      <b/>
      <sz val="11"/>
      <name val="Arial"/>
      <family val="0"/>
    </font>
    <font>
      <b/>
      <sz val="14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Spannungsverläufe bei Reihenschaltung aus Wirk- und Blindwiderstand (cos</a:t>
            </a:r>
            <a:r>
              <a:rPr lang="en-US" cap="none" sz="1200" b="1" i="0" u="none" baseline="0"/>
              <a:t> f</a:t>
            </a:r>
            <a:r>
              <a:rPr lang="en-US" cap="none" sz="1200" b="1" i="0" u="none" baseline="0">
                <a:latin typeface="Arial"/>
                <a:ea typeface="Arial"/>
                <a:cs typeface="Arial"/>
              </a:rPr>
              <a:t> = 0,82 )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125"/>
          <c:y val="0.1665"/>
          <c:w val="0.9275"/>
          <c:h val="0.69"/>
        </c:manualLayout>
      </c:layout>
      <c:scatterChart>
        <c:scatterStyle val="lineMarker"/>
        <c:varyColors val="0"/>
        <c:ser>
          <c:idx val="0"/>
          <c:order val="0"/>
          <c:tx>
            <c:v>Gesamtspannung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Tabelle1!$B$10:$B$110</c:f>
              <c:numCache/>
            </c:numRef>
          </c:xVal>
          <c:yVal>
            <c:numRef>
              <c:f>Tabelle1!$C$10:$C$110</c:f>
              <c:numCache/>
            </c:numRef>
          </c:yVal>
          <c:smooth val="0"/>
        </c:ser>
        <c:ser>
          <c:idx val="1"/>
          <c:order val="1"/>
          <c:tx>
            <c:v>Wirkspannung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Tabelle1!$B$10:$B$110</c:f>
              <c:numCache/>
            </c:numRef>
          </c:xVal>
          <c:yVal>
            <c:numRef>
              <c:f>Tabelle1!$E$10:$E$110</c:f>
              <c:numCache/>
            </c:numRef>
          </c:yVal>
          <c:smooth val="0"/>
        </c:ser>
        <c:ser>
          <c:idx val="2"/>
          <c:order val="2"/>
          <c:tx>
            <c:v>Blindspannung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xVal>
            <c:numRef>
              <c:f>Tabelle1!$B$10:$B$110</c:f>
              <c:numCache/>
            </c:numRef>
          </c:xVal>
          <c:yVal>
            <c:numRef>
              <c:f>Tabelle1!$G$10:$G$110</c:f>
              <c:numCache/>
            </c:numRef>
          </c:yVal>
          <c:smooth val="0"/>
        </c:ser>
        <c:axId val="39650318"/>
        <c:axId val="21308543"/>
      </c:scatterChart>
      <c:valAx>
        <c:axId val="396503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25" b="1" i="0" u="none" baseline="0"/>
                  <a:t>w</a:t>
                </a: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t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308543"/>
        <c:crosses val="autoZero"/>
        <c:crossBetween val="midCat"/>
        <c:dispUnits/>
      </c:valAx>
      <c:valAx>
        <c:axId val="213085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25" b="1" i="0" u="none" baseline="0">
                    <a:latin typeface="Arial"/>
                    <a:ea typeface="Arial"/>
                    <a:cs typeface="Arial"/>
                  </a:rPr>
                  <a:t>U(t) / V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65031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65"/>
          <c:y val="0.937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Zeigerdiagramm ( cos </a:t>
            </a:r>
            <a:r>
              <a:rPr lang="en-US" cap="none" sz="1400" b="1" i="0" u="none" baseline="0"/>
              <a:t>f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 = 0,82 )
</a:t>
            </a:r>
            <a:r>
              <a:rPr lang="en-US" cap="none" sz="1400" b="1" i="0" u="none" baseline="0"/>
              <a:t>w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 = 0 und </a:t>
            </a:r>
            <a:r>
              <a:rPr lang="en-US" cap="none" sz="1400" b="1" i="0" u="none" baseline="0"/>
              <a:t>w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t = 2,0 (114°)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"/>
          <c:y val="0.114"/>
          <c:w val="0.90825"/>
          <c:h val="0.8025"/>
        </c:manualLayout>
      </c:layout>
      <c:scatterChart>
        <c:scatterStyle val="lineMarker"/>
        <c:varyColors val="0"/>
        <c:ser>
          <c:idx val="1"/>
          <c:order val="0"/>
          <c:tx>
            <c:v>Gesamtspannung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Pt>
            <c:idx val="32"/>
            <c:spPr>
              <a:ln w="25400">
                <a:solidFill>
                  <a:srgbClr val="000080"/>
                </a:solidFill>
              </a:ln>
            </c:spPr>
            <c:marker>
              <c:symbol val="circle"/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dPt>
            <c:idx val="100"/>
            <c:spPr>
              <a:ln w="25400">
                <a:solidFill>
                  <a:srgbClr val="000080"/>
                </a:solidFill>
              </a:ln>
            </c:spPr>
            <c:marker>
              <c:symbol val="circle"/>
              <c:size val="8"/>
              <c:spPr>
                <a:solidFill>
                  <a:srgbClr val="000080"/>
                </a:solidFill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Tabelle1!$C$10:$C$110</c:f>
              <c:numCache/>
            </c:numRef>
          </c:xVal>
          <c:yVal>
            <c:numRef>
              <c:f>Tabelle1!$D$10:$D$110</c:f>
              <c:numCache/>
            </c:numRef>
          </c:yVal>
          <c:smooth val="0"/>
        </c:ser>
        <c:ser>
          <c:idx val="0"/>
          <c:order val="1"/>
          <c:tx>
            <c:v>Wirkspannung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Pt>
            <c:idx val="32"/>
            <c:spPr>
              <a:ln w="12700">
                <a:solidFill>
                  <a:srgbClr val="FF00FF"/>
                </a:solidFill>
              </a:ln>
            </c:spPr>
            <c:marker>
              <c:symbol val="circle"/>
              <c:size val="8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dPt>
            <c:idx val="100"/>
            <c:spPr>
              <a:ln w="12700">
                <a:solidFill>
                  <a:srgbClr val="FF00FF"/>
                </a:solidFill>
              </a:ln>
            </c:spPr>
            <c:marker>
              <c:symbol val="circle"/>
              <c:size val="8"/>
              <c:spPr>
                <a:solidFill>
                  <a:srgbClr val="FF00FF"/>
                </a:solidFill>
                <a:ln>
                  <a:solidFill>
                    <a:srgbClr val="FF00FF"/>
                  </a:solidFill>
                </a:ln>
              </c:spPr>
            </c:marker>
          </c:dPt>
          <c:xVal>
            <c:numRef>
              <c:f>Tabelle1!$E$10:$E$110</c:f>
              <c:numCache/>
            </c:numRef>
          </c:xVal>
          <c:yVal>
            <c:numRef>
              <c:f>Tabelle1!$F$10:$F$110</c:f>
              <c:numCache/>
            </c:numRef>
          </c:yVal>
          <c:smooth val="0"/>
        </c:ser>
        <c:ser>
          <c:idx val="2"/>
          <c:order val="2"/>
          <c:tx>
            <c:v>Blindspannung</c:v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Pt>
            <c:idx val="33"/>
            <c:spPr>
              <a:ln w="12700">
                <a:solidFill>
                  <a:srgbClr val="339966"/>
                </a:solidFill>
              </a:ln>
            </c:spPr>
            <c:marker>
              <c:symbol val="circle"/>
              <c:size val="8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dPt>
            <c:idx val="100"/>
            <c:spPr>
              <a:ln w="12700">
                <a:solidFill>
                  <a:srgbClr val="339966"/>
                </a:solidFill>
              </a:ln>
            </c:spPr>
            <c:marker>
              <c:symbol val="circle"/>
              <c:size val="8"/>
              <c:spPr>
                <a:solidFill>
                  <a:srgbClr val="339966"/>
                </a:solidFill>
                <a:ln>
                  <a:solidFill>
                    <a:srgbClr val="339966"/>
                  </a:solidFill>
                </a:ln>
              </c:spPr>
            </c:marker>
          </c:dPt>
          <c:xVal>
            <c:numRef>
              <c:f>Tabelle1!$G$10:$G$110</c:f>
              <c:numCache/>
            </c:numRef>
          </c:xVal>
          <c:yVal>
            <c:numRef>
              <c:f>Tabelle1!$H$10:$H$110</c:f>
              <c:numCache/>
            </c:numRef>
          </c:yVal>
          <c:smooth val="0"/>
        </c:ser>
        <c:axId val="57559160"/>
        <c:axId val="48270393"/>
      </c:scatterChart>
      <c:valAx>
        <c:axId val="575591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Re(U)/V</a:t>
                </a:r>
              </a:p>
            </c:rich>
          </c:tx>
          <c:layout>
            <c:manualLayout>
              <c:xMode val="factor"/>
              <c:yMode val="factor"/>
              <c:x val="0.0055"/>
              <c:y val="0.08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270393"/>
        <c:crosses val="autoZero"/>
        <c:crossBetween val="midCat"/>
        <c:dispUnits/>
      </c:valAx>
      <c:valAx>
        <c:axId val="482703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Im(U)/V</a:t>
                </a:r>
              </a:p>
            </c:rich>
          </c:tx>
          <c:layout>
            <c:manualLayout>
              <c:xMode val="factor"/>
              <c:yMode val="factor"/>
              <c:x val="0.01075"/>
              <c:y val="0.08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755916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0.46875</cdr:x>
      <cdr:y>0.34125</cdr:y>
    </cdr:from>
    <cdr:to>
      <cdr:x>0.7395</cdr:x>
      <cdr:y>0.51475</cdr:y>
    </cdr:to>
    <cdr:sp>
      <cdr:nvSpPr>
        <cdr:cNvPr id="1" name="Line 1"/>
        <cdr:cNvSpPr>
          <a:spLocks/>
        </cdr:cNvSpPr>
      </cdr:nvSpPr>
      <cdr:spPr>
        <a:xfrm flipV="1">
          <a:off x="2419350" y="1933575"/>
          <a:ext cx="1400175" cy="981075"/>
        </a:xfrm>
        <a:prstGeom prst="line">
          <a:avLst/>
        </a:prstGeom>
        <a:noFill/>
        <a:ln w="28575" cmpd="sng">
          <a:solidFill>
            <a:srgbClr val="00008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</cdr:x>
      <cdr:y>0.5155</cdr:y>
    </cdr:from>
    <cdr:to>
      <cdr:x>0.7395</cdr:x>
      <cdr:y>0.5155</cdr:y>
    </cdr:to>
    <cdr:sp>
      <cdr:nvSpPr>
        <cdr:cNvPr id="2" name="Line 2"/>
        <cdr:cNvSpPr>
          <a:spLocks/>
        </cdr:cNvSpPr>
      </cdr:nvSpPr>
      <cdr:spPr>
        <a:xfrm>
          <a:off x="2419350" y="2914650"/>
          <a:ext cx="1400175" cy="0"/>
        </a:xfrm>
        <a:prstGeom prst="line">
          <a:avLst/>
        </a:prstGeom>
        <a:noFill/>
        <a:ln w="28575" cmpd="sng">
          <a:solidFill>
            <a:srgbClr val="FF00FF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0.46875</cdr:x>
      <cdr:y>0.34275</cdr:y>
    </cdr:from>
    <cdr:to>
      <cdr:x>0.7395</cdr:x>
      <cdr:y>0.34275</cdr:y>
    </cdr:to>
    <cdr:sp>
      <cdr:nvSpPr>
        <cdr:cNvPr id="3" name="Line 4"/>
        <cdr:cNvSpPr>
          <a:spLocks/>
        </cdr:cNvSpPr>
      </cdr:nvSpPr>
      <cdr:spPr>
        <a:xfrm>
          <a:off x="2419350" y="1933575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0.468</cdr:x>
      <cdr:y>0.34125</cdr:y>
    </cdr:from>
    <cdr:to>
      <cdr:x>0.46875</cdr:x>
      <cdr:y>0.514</cdr:y>
    </cdr:to>
    <cdr:sp>
      <cdr:nvSpPr>
        <cdr:cNvPr id="4" name="Line 7"/>
        <cdr:cNvSpPr>
          <a:spLocks/>
        </cdr:cNvSpPr>
      </cdr:nvSpPr>
      <cdr:spPr>
        <a:xfrm flipV="1">
          <a:off x="2419350" y="1933575"/>
          <a:ext cx="0" cy="981075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0.7395</cdr:x>
      <cdr:y>0.34275</cdr:y>
    </cdr:from>
    <cdr:to>
      <cdr:x>0.74025</cdr:x>
      <cdr:y>0.514</cdr:y>
    </cdr:to>
    <cdr:sp>
      <cdr:nvSpPr>
        <cdr:cNvPr id="5" name="Line 8"/>
        <cdr:cNvSpPr>
          <a:spLocks/>
        </cdr:cNvSpPr>
      </cdr:nvSpPr>
      <cdr:spPr>
        <a:xfrm flipH="1">
          <a:off x="3819525" y="1933575"/>
          <a:ext cx="0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0.17775</cdr:x>
      <cdr:y>0.36875</cdr:y>
    </cdr:from>
    <cdr:to>
      <cdr:x>0.468</cdr:x>
      <cdr:y>0.5155</cdr:y>
    </cdr:to>
    <cdr:sp>
      <cdr:nvSpPr>
        <cdr:cNvPr id="6" name="Line 9"/>
        <cdr:cNvSpPr>
          <a:spLocks/>
        </cdr:cNvSpPr>
      </cdr:nvSpPr>
      <cdr:spPr>
        <a:xfrm flipH="1" flipV="1">
          <a:off x="914400" y="2085975"/>
          <a:ext cx="1504950" cy="828675"/>
        </a:xfrm>
        <a:prstGeom prst="line">
          <a:avLst/>
        </a:prstGeom>
        <a:noFill/>
        <a:ln w="28575" cmpd="sng">
          <a:solidFill>
            <a:srgbClr val="000080"/>
          </a:solidFill>
          <a:prstDash val="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0.352</cdr:x>
      <cdr:y>0.30025</cdr:y>
    </cdr:from>
    <cdr:to>
      <cdr:x>0.468</cdr:x>
      <cdr:y>0.514</cdr:y>
    </cdr:to>
    <cdr:sp>
      <cdr:nvSpPr>
        <cdr:cNvPr id="7" name="Line 10"/>
        <cdr:cNvSpPr>
          <a:spLocks/>
        </cdr:cNvSpPr>
      </cdr:nvSpPr>
      <cdr:spPr>
        <a:xfrm flipH="1" flipV="1">
          <a:off x="1819275" y="1695450"/>
          <a:ext cx="600075" cy="1209675"/>
        </a:xfrm>
        <a:prstGeom prst="line">
          <a:avLst/>
        </a:prstGeom>
        <a:noFill/>
        <a:ln w="28575" cmpd="sng">
          <a:solidFill>
            <a:srgbClr val="FF00FF"/>
          </a:solidFill>
          <a:prstDash val="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0.2975</cdr:x>
      <cdr:y>0.514</cdr:y>
    </cdr:from>
    <cdr:to>
      <cdr:x>0.468</cdr:x>
      <cdr:y>0.5955</cdr:y>
    </cdr:to>
    <cdr:sp>
      <cdr:nvSpPr>
        <cdr:cNvPr id="8" name="Line 11"/>
        <cdr:cNvSpPr>
          <a:spLocks/>
        </cdr:cNvSpPr>
      </cdr:nvSpPr>
      <cdr:spPr>
        <a:xfrm flipH="1">
          <a:off x="1533525" y="2905125"/>
          <a:ext cx="885825" cy="457200"/>
        </a:xfrm>
        <a:prstGeom prst="line">
          <a:avLst/>
        </a:prstGeom>
        <a:noFill/>
        <a:ln w="28575" cmpd="sng">
          <a:solidFill>
            <a:srgbClr val="339966"/>
          </a:solidFill>
          <a:prstDash val="dash"/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85725</xdr:colOff>
      <xdr:row>12</xdr:row>
      <xdr:rowOff>114300</xdr:rowOff>
    </xdr:from>
    <xdr:to>
      <xdr:col>10</xdr:col>
      <xdr:colOff>457200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1609725" y="2057400"/>
        <a:ext cx="64674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133350</xdr:colOff>
      <xdr:row>104</xdr:row>
      <xdr:rowOff>47625</xdr:rowOff>
    </xdr:from>
    <xdr:to>
      <xdr:col>10</xdr:col>
      <xdr:colOff>733425</xdr:colOff>
      <xdr:row>139</xdr:row>
      <xdr:rowOff>47625</xdr:rowOff>
    </xdr:to>
    <xdr:graphicFrame>
      <xdr:nvGraphicFramePr>
        <xdr:cNvPr id="2" name="Chart 2"/>
        <xdr:cNvGraphicFramePr/>
      </xdr:nvGraphicFramePr>
      <xdr:xfrm>
        <a:off x="3181350" y="16887825"/>
        <a:ext cx="517207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K110"/>
  <sheetViews>
    <sheetView tabSelected="1" workbookViewId="0" topLeftCell="A3">
      <selection activeCell="K6" sqref="K6"/>
    </sheetView>
  </sheetViews>
  <sheetFormatPr defaultColWidth="11.421875" defaultRowHeight="12.75"/>
  <sheetData>
    <row r="4" spans="2:11" ht="12.75">
      <c r="B4" t="s">
        <v>2</v>
      </c>
      <c r="C4" t="s">
        <v>3</v>
      </c>
      <c r="E4" t="s">
        <v>4</v>
      </c>
      <c r="G4" t="s">
        <v>5</v>
      </c>
      <c r="I4" t="s">
        <v>7</v>
      </c>
      <c r="J4" t="s">
        <v>11</v>
      </c>
      <c r="K4" t="s">
        <v>12</v>
      </c>
    </row>
    <row r="5" spans="2:11" ht="12.75">
      <c r="B5">
        <f>314.159</f>
        <v>314.159</v>
      </c>
      <c r="C5">
        <f>C6*SQRT(2)</f>
        <v>311.1269837220809</v>
      </c>
      <c r="E5">
        <f>E6*SQRT(2)</f>
        <v>254.55844122715712</v>
      </c>
      <c r="G5">
        <f>SQRT(C5*C5-E5*E5)</f>
        <v>178.88543819998316</v>
      </c>
      <c r="I5">
        <f>ATAN(G5/E5)</f>
        <v>0.6125547383393388</v>
      </c>
      <c r="J5">
        <f>COS(I5)</f>
        <v>0.8181818181818182</v>
      </c>
      <c r="K5">
        <f>I5*180/3.14159</f>
        <v>35.09683087260941</v>
      </c>
    </row>
    <row r="6" spans="3:9" ht="12.75">
      <c r="C6">
        <v>220</v>
      </c>
      <c r="E6">
        <v>180</v>
      </c>
      <c r="G6">
        <f>G5/SQRT(2)</f>
        <v>126.49110640673516</v>
      </c>
      <c r="I6">
        <f>ATAN(G6/E6)</f>
        <v>0.6125547383393388</v>
      </c>
    </row>
    <row r="9" spans="1:9" ht="12.75">
      <c r="A9" t="s">
        <v>0</v>
      </c>
      <c r="B9" t="s">
        <v>1</v>
      </c>
      <c r="C9" t="s">
        <v>6</v>
      </c>
      <c r="E9" t="s">
        <v>8</v>
      </c>
      <c r="G9" t="s">
        <v>9</v>
      </c>
      <c r="I9" t="s">
        <v>10</v>
      </c>
    </row>
    <row r="10" spans="1:9" ht="12.75">
      <c r="A10">
        <v>0</v>
      </c>
      <c r="B10">
        <f>A10*$B$5</f>
        <v>0</v>
      </c>
      <c r="C10">
        <f>$C$5*COS(B10+$I$5)</f>
        <v>254.55844122715715</v>
      </c>
      <c r="D10">
        <f>$C$5*SIN(B10+$I$5)</f>
        <v>178.88543819998318</v>
      </c>
      <c r="E10">
        <f>$E$5*COS(B10)</f>
        <v>254.55844122715712</v>
      </c>
      <c r="F10">
        <f>$E$5*SIN(B10)</f>
        <v>0</v>
      </c>
      <c r="G10">
        <f>$G$5*COS(B10+3.14159/2)</f>
        <v>0.00023734428649366634</v>
      </c>
      <c r="H10">
        <f>$G$5*SIN(B10+3.14159/2)</f>
        <v>178.8854381998257</v>
      </c>
      <c r="I10">
        <f>E10+G10-C10</f>
        <v>0.00023734428646093875</v>
      </c>
    </row>
    <row r="11" spans="1:9" ht="12.75">
      <c r="A11">
        <f>A10+0.0002</f>
        <v>0.0002</v>
      </c>
      <c r="B11">
        <f aca="true" t="shared" si="0" ref="B11:B74">A11*$B$5</f>
        <v>0.06283180000000001</v>
      </c>
      <c r="C11">
        <f aca="true" t="shared" si="1" ref="C11:C74">$C$5*COS(B11+$I$5)</f>
        <v>242.82382901426357</v>
      </c>
      <c r="D11">
        <f aca="true" t="shared" si="2" ref="D11:D74">$C$5*SIN(B11+$I$5)</f>
        <v>194.51629253831592</v>
      </c>
      <c r="E11">
        <f aca="true" t="shared" si="3" ref="E11:E74">$E$5*COS(B11)</f>
        <v>254.0561291400317</v>
      </c>
      <c r="F11">
        <f aca="true" t="shared" si="4" ref="F11:F74">$E$5*SIN(B11)</f>
        <v>15.983843292010379</v>
      </c>
      <c r="G11">
        <f aca="true" t="shared" si="5" ref="G11:G74">$G$5*COS(B11+3.14159/2)</f>
        <v>-11.232063249815718</v>
      </c>
      <c r="H11">
        <f aca="true" t="shared" si="6" ref="H11:H74">$G$5*SIN(B11+3.14159/2)</f>
        <v>178.5324641491069</v>
      </c>
      <c r="I11">
        <f aca="true" t="shared" si="7" ref="I11:I74">E11+G11-C11</f>
        <v>0.00023687595239607617</v>
      </c>
    </row>
    <row r="12" spans="1:9" ht="12.75">
      <c r="A12">
        <f aca="true" t="shared" si="8" ref="A12:A75">A11+0.0002</f>
        <v>0.0004</v>
      </c>
      <c r="B12">
        <f t="shared" si="0"/>
        <v>0.12566360000000001</v>
      </c>
      <c r="C12">
        <f t="shared" si="1"/>
        <v>230.13090370228014</v>
      </c>
      <c r="D12">
        <f t="shared" si="2"/>
        <v>209.37948123245476</v>
      </c>
      <c r="E12">
        <f t="shared" si="3"/>
        <v>252.5511752716309</v>
      </c>
      <c r="F12">
        <f t="shared" si="4"/>
        <v>31.904605763399843</v>
      </c>
      <c r="G12">
        <f t="shared" si="5"/>
        <v>-22.42003609657201</v>
      </c>
      <c r="H12">
        <f t="shared" si="6"/>
        <v>177.4749052160006</v>
      </c>
      <c r="I12">
        <f t="shared" si="7"/>
        <v>0.00023547277876900807</v>
      </c>
    </row>
    <row r="13" spans="1:9" ht="12.75">
      <c r="A13">
        <f t="shared" si="8"/>
        <v>0.0006000000000000001</v>
      </c>
      <c r="B13">
        <f t="shared" si="0"/>
        <v>0.1884954</v>
      </c>
      <c r="C13">
        <f t="shared" si="1"/>
        <v>216.5297583839713</v>
      </c>
      <c r="D13">
        <f t="shared" si="2"/>
        <v>223.41634616602926</v>
      </c>
      <c r="E13">
        <f t="shared" si="3"/>
        <v>250.04951897729512</v>
      </c>
      <c r="F13">
        <f t="shared" si="4"/>
        <v>47.69945554430715</v>
      </c>
      <c r="G13">
        <f t="shared" si="5"/>
        <v>-33.5195274530206</v>
      </c>
      <c r="H13">
        <f t="shared" si="6"/>
        <v>175.71693509541473</v>
      </c>
      <c r="I13">
        <f t="shared" si="7"/>
        <v>0.00023314030320875645</v>
      </c>
    </row>
    <row r="14" spans="1:9" ht="12.75">
      <c r="A14">
        <f t="shared" si="8"/>
        <v>0.0008</v>
      </c>
      <c r="B14">
        <f t="shared" si="0"/>
        <v>0.25132720000000003</v>
      </c>
      <c r="C14">
        <f t="shared" si="1"/>
        <v>202.07407047548725</v>
      </c>
      <c r="D14">
        <f t="shared" si="2"/>
        <v>236.57149033953317</v>
      </c>
      <c r="E14">
        <f t="shared" si="3"/>
        <v>246.56103313484692</v>
      </c>
      <c r="F14">
        <f t="shared" si="4"/>
        <v>63.30605768389718</v>
      </c>
      <c r="G14">
        <f t="shared" si="5"/>
        <v>-44.48673277162875</v>
      </c>
      <c r="H14">
        <f t="shared" si="6"/>
        <v>173.2654916805585</v>
      </c>
      <c r="I14">
        <f t="shared" si="7"/>
        <v>0.00022988773093857162</v>
      </c>
    </row>
    <row r="15" spans="1:9" ht="12.75">
      <c r="A15">
        <f t="shared" si="8"/>
        <v>0.001</v>
      </c>
      <c r="B15">
        <f t="shared" si="0"/>
        <v>0.314159</v>
      </c>
      <c r="C15">
        <f t="shared" si="1"/>
        <v>186.82088987648262</v>
      </c>
      <c r="D15">
        <f t="shared" si="2"/>
        <v>248.79299649660388</v>
      </c>
      <c r="E15">
        <f t="shared" si="3"/>
        <v>242.09948518091883</v>
      </c>
      <c r="F15">
        <f t="shared" si="4"/>
        <v>78.66282015751828</v>
      </c>
      <c r="G15">
        <f t="shared" si="5"/>
        <v>-55.27836957653782</v>
      </c>
      <c r="H15">
        <f t="shared" si="6"/>
        <v>170.130249682294</v>
      </c>
      <c r="I15">
        <f t="shared" si="7"/>
        <v>0.00022572789839614416</v>
      </c>
    </row>
    <row r="16" spans="1:9" ht="12.75">
      <c r="A16">
        <f t="shared" si="8"/>
        <v>0.0012000000000000001</v>
      </c>
      <c r="B16">
        <f t="shared" si="0"/>
        <v>0.3769908</v>
      </c>
      <c r="C16">
        <f t="shared" si="1"/>
        <v>170.830413820607</v>
      </c>
      <c r="D16">
        <f t="shared" si="2"/>
        <v>260.0326320173685</v>
      </c>
      <c r="E16">
        <f t="shared" si="3"/>
        <v>236.68248277726224</v>
      </c>
      <c r="F16">
        <f t="shared" si="4"/>
        <v>93.70913694187439</v>
      </c>
      <c r="G16">
        <f t="shared" si="5"/>
        <v>-65.85184827943284</v>
      </c>
      <c r="H16">
        <f t="shared" si="6"/>
        <v>166.32358244753672</v>
      </c>
      <c r="I16">
        <f t="shared" si="7"/>
        <v>0.0002206772224155884</v>
      </c>
    </row>
    <row r="17" spans="1:9" ht="12.75">
      <c r="A17">
        <f t="shared" si="8"/>
        <v>0.0014000000000000002</v>
      </c>
      <c r="B17">
        <f t="shared" si="0"/>
        <v>0.43982260000000006</v>
      </c>
      <c r="C17">
        <f t="shared" si="1"/>
        <v>154.16574930492567</v>
      </c>
      <c r="D17">
        <f t="shared" si="2"/>
        <v>270.2460392702376</v>
      </c>
      <c r="E17">
        <f t="shared" si="3"/>
        <v>230.33140432146809</v>
      </c>
      <c r="F17">
        <f t="shared" si="4"/>
        <v>108.38562719890673</v>
      </c>
      <c r="G17">
        <f t="shared" si="5"/>
        <v>-76.16544026090666</v>
      </c>
      <c r="H17">
        <f t="shared" si="6"/>
        <v>161.8605131273908</v>
      </c>
      <c r="I17">
        <f t="shared" si="7"/>
        <v>0.0002147556357385838</v>
      </c>
    </row>
    <row r="18" spans="1:9" ht="12.75">
      <c r="A18">
        <f t="shared" si="8"/>
        <v>0.0016000000000000003</v>
      </c>
      <c r="B18">
        <f t="shared" si="0"/>
        <v>0.5026544000000001</v>
      </c>
      <c r="C18">
        <f t="shared" si="1"/>
        <v>136.89266403585435</v>
      </c>
      <c r="D18">
        <f t="shared" si="2"/>
        <v>279.3929106709165</v>
      </c>
      <c r="E18">
        <f t="shared" si="3"/>
        <v>223.071314576341</v>
      </c>
      <c r="F18">
        <f t="shared" si="4"/>
        <v>122.6343696244374</v>
      </c>
      <c r="G18">
        <f t="shared" si="5"/>
        <v>-86.17844255397853</v>
      </c>
      <c r="H18">
        <f t="shared" si="6"/>
        <v>156.75865538773485</v>
      </c>
      <c r="I18">
        <f t="shared" si="7"/>
        <v>0.0002079865081157095</v>
      </c>
    </row>
    <row r="19" spans="1:9" ht="12.75">
      <c r="A19">
        <f t="shared" si="8"/>
        <v>0.0018000000000000004</v>
      </c>
      <c r="B19">
        <f t="shared" si="0"/>
        <v>0.5654862000000002</v>
      </c>
      <c r="C19">
        <f t="shared" si="1"/>
        <v>119.0793268745061</v>
      </c>
      <c r="D19">
        <f t="shared" si="2"/>
        <v>287.4371477577568</v>
      </c>
      <c r="E19">
        <f t="shared" si="3"/>
        <v>214.93086575089822</v>
      </c>
      <c r="F19">
        <f t="shared" si="4"/>
        <v>136.39913103670918</v>
      </c>
      <c r="G19">
        <f t="shared" si="5"/>
        <v>-95.85133847983802</v>
      </c>
      <c r="H19">
        <f t="shared" si="6"/>
        <v>151.03814389624733</v>
      </c>
      <c r="I19">
        <f t="shared" si="7"/>
        <v>0.000200396554106419</v>
      </c>
    </row>
    <row r="20" spans="1:9" ht="12.75">
      <c r="A20">
        <f t="shared" si="8"/>
        <v>0.0020000000000000005</v>
      </c>
      <c r="B20">
        <f t="shared" si="0"/>
        <v>0.6283180000000002</v>
      </c>
      <c r="C20">
        <f t="shared" si="1"/>
        <v>100.79603880579472</v>
      </c>
      <c r="D20">
        <f t="shared" si="2"/>
        <v>294.34700365565254</v>
      </c>
      <c r="E20">
        <f t="shared" si="3"/>
        <v>205.94218442338212</v>
      </c>
      <c r="F20">
        <f t="shared" si="4"/>
        <v>149.62558830268864</v>
      </c>
      <c r="G20">
        <f t="shared" si="5"/>
        <v>-105.14595360185953</v>
      </c>
      <c r="H20">
        <f t="shared" si="6"/>
        <v>144.72155486020594</v>
      </c>
      <c r="I20">
        <f t="shared" si="7"/>
        <v>0.0001920157278618717</v>
      </c>
    </row>
    <row r="21" spans="1:9" ht="12.75">
      <c r="A21">
        <f t="shared" si="8"/>
        <v>0.0022000000000000006</v>
      </c>
      <c r="B21">
        <f t="shared" si="0"/>
        <v>0.6911498000000001</v>
      </c>
      <c r="C21">
        <f t="shared" si="1"/>
        <v>82.11495549303301</v>
      </c>
      <c r="D21">
        <f t="shared" si="2"/>
        <v>300.0952083662404</v>
      </c>
      <c r="E21">
        <f t="shared" si="3"/>
        <v>196.1407447525466</v>
      </c>
      <c r="F21">
        <f t="shared" si="4"/>
        <v>162.26154272629228</v>
      </c>
      <c r="G21">
        <f t="shared" si="5"/>
        <v>-114.02560638240904</v>
      </c>
      <c r="H21">
        <f t="shared" si="6"/>
        <v>137.833816928662</v>
      </c>
      <c r="I21">
        <f t="shared" si="7"/>
        <v>0.0001828771045495614</v>
      </c>
    </row>
    <row r="22" spans="1:9" ht="12.75">
      <c r="A22">
        <f t="shared" si="8"/>
        <v>0.0024000000000000007</v>
      </c>
      <c r="B22">
        <f t="shared" si="0"/>
        <v>0.7539816000000001</v>
      </c>
      <c r="C22">
        <f t="shared" si="1"/>
        <v>63.10980251297551</v>
      </c>
      <c r="D22">
        <f t="shared" si="2"/>
        <v>304.65907638994315</v>
      </c>
      <c r="E22">
        <f t="shared" si="3"/>
        <v>185.56522847759587</v>
      </c>
      <c r="F22">
        <f t="shared" si="4"/>
        <v>174.25712605244485</v>
      </c>
      <c r="G22">
        <f t="shared" si="5"/>
        <v>-122.4552529478703</v>
      </c>
      <c r="H22">
        <f t="shared" si="6"/>
        <v>130.4021128106178</v>
      </c>
      <c r="I22">
        <f t="shared" si="7"/>
        <v>0.00017301675004688377</v>
      </c>
    </row>
    <row r="23" spans="1:9" ht="12.75">
      <c r="A23">
        <f t="shared" si="8"/>
        <v>0.0026000000000000007</v>
      </c>
      <c r="B23">
        <f t="shared" si="0"/>
        <v>0.8168134000000002</v>
      </c>
      <c r="C23">
        <f t="shared" si="1"/>
        <v>43.8555843951402</v>
      </c>
      <c r="D23">
        <f t="shared" si="2"/>
        <v>308.0205962551218</v>
      </c>
      <c r="E23">
        <f t="shared" si="3"/>
        <v>174.25737225928955</v>
      </c>
      <c r="F23">
        <f t="shared" si="4"/>
        <v>185.56499727396704</v>
      </c>
      <c r="G23">
        <f t="shared" si="5"/>
        <v>-130.40162539057079</v>
      </c>
      <c r="H23">
        <f t="shared" si="6"/>
        <v>122.45577199747358</v>
      </c>
      <c r="I23">
        <f t="shared" si="7"/>
        <v>0.00016247357856968847</v>
      </c>
    </row>
    <row r="24" spans="1:9" ht="12.75">
      <c r="A24">
        <f t="shared" si="8"/>
        <v>0.002800000000000001</v>
      </c>
      <c r="B24">
        <f t="shared" si="0"/>
        <v>0.8796452000000002</v>
      </c>
      <c r="C24">
        <f t="shared" si="1"/>
        <v>24.428288613697077</v>
      </c>
      <c r="D24">
        <f t="shared" si="2"/>
        <v>310.1665016010045</v>
      </c>
      <c r="E24">
        <f t="shared" si="3"/>
        <v>162.26180296468854</v>
      </c>
      <c r="F24">
        <f t="shared" si="4"/>
        <v>196.14052946458722</v>
      </c>
      <c r="G24">
        <f t="shared" si="5"/>
        <v>-137.83336306179226</v>
      </c>
      <c r="H24">
        <f t="shared" si="6"/>
        <v>114.02615501312037</v>
      </c>
      <c r="I24">
        <f t="shared" si="7"/>
        <v>0.0001512891992092591</v>
      </c>
    </row>
    <row r="25" spans="1:9" ht="12.75">
      <c r="A25">
        <f t="shared" si="8"/>
        <v>0.003000000000000001</v>
      </c>
      <c r="B25">
        <f t="shared" si="0"/>
        <v>0.9424770000000002</v>
      </c>
      <c r="C25">
        <f t="shared" si="1"/>
        <v>4.9045857001289885</v>
      </c>
      <c r="D25">
        <f t="shared" si="2"/>
        <v>311.08832353386407</v>
      </c>
      <c r="E25">
        <f t="shared" si="3"/>
        <v>149.62586154559614</v>
      </c>
      <c r="F25">
        <f t="shared" si="4"/>
        <v>205.94198590073395</v>
      </c>
      <c r="G25">
        <f t="shared" si="5"/>
        <v>-144.7211363377156</v>
      </c>
      <c r="H25">
        <f t="shared" si="6"/>
        <v>105.1465296484878</v>
      </c>
      <c r="I25">
        <f t="shared" si="7"/>
        <v>0.00013950775155713302</v>
      </c>
    </row>
    <row r="26" spans="1:9" ht="12.75">
      <c r="A26">
        <f t="shared" si="8"/>
        <v>0.003200000000000001</v>
      </c>
      <c r="B26">
        <f t="shared" si="0"/>
        <v>1.0053088000000003</v>
      </c>
      <c r="C26">
        <f t="shared" si="1"/>
        <v>-14.638473339817319</v>
      </c>
      <c r="D26">
        <f t="shared" si="2"/>
        <v>310.7824240498157</v>
      </c>
      <c r="E26">
        <f t="shared" si="3"/>
        <v>136.39941620576482</v>
      </c>
      <c r="F26">
        <f t="shared" si="4"/>
        <v>214.93068477703815</v>
      </c>
      <c r="G26">
        <f t="shared" si="5"/>
        <v>-151.0377623698507</v>
      </c>
      <c r="H26">
        <f t="shared" si="6"/>
        <v>95.8519396689942</v>
      </c>
      <c r="I26">
        <f t="shared" si="7"/>
        <v>0.00012717573144449545</v>
      </c>
    </row>
    <row r="27" spans="1:9" ht="12.75">
      <c r="A27">
        <f t="shared" si="8"/>
        <v>0.003400000000000001</v>
      </c>
      <c r="B27">
        <f t="shared" si="0"/>
        <v>1.0681406000000002</v>
      </c>
      <c r="C27">
        <f t="shared" si="1"/>
        <v>-34.12376111073625</v>
      </c>
      <c r="D27">
        <f t="shared" si="2"/>
        <v>309.25001039233194</v>
      </c>
      <c r="E27">
        <f t="shared" si="3"/>
        <v>122.63466559421116</v>
      </c>
      <c r="F27">
        <f t="shared" si="4"/>
        <v>223.0711518654889</v>
      </c>
      <c r="G27">
        <f t="shared" si="5"/>
        <v>-156.7583123631397</v>
      </c>
      <c r="H27">
        <f t="shared" si="6"/>
        <v>86.17906651304777</v>
      </c>
      <c r="I27">
        <f t="shared" si="7"/>
        <v>0.00011434180769498425</v>
      </c>
    </row>
    <row r="28" spans="1:9" ht="12.75">
      <c r="A28">
        <f t="shared" si="8"/>
        <v>0.003600000000000001</v>
      </c>
      <c r="B28">
        <f t="shared" si="0"/>
        <v>1.1309724000000003</v>
      </c>
      <c r="C28">
        <f t="shared" si="1"/>
        <v>-53.474378213643035</v>
      </c>
      <c r="D28">
        <f t="shared" si="2"/>
        <v>306.4971302878124</v>
      </c>
      <c r="E28">
        <f t="shared" si="3"/>
        <v>108.38593280134303</v>
      </c>
      <c r="F28">
        <f t="shared" si="4"/>
        <v>230.33126051576838</v>
      </c>
      <c r="G28">
        <f t="shared" si="5"/>
        <v>-161.8602099583563</v>
      </c>
      <c r="H28">
        <f t="shared" si="6"/>
        <v>76.1660845274116</v>
      </c>
      <c r="I28">
        <f t="shared" si="7"/>
        <v>0.00010105662975945506</v>
      </c>
    </row>
    <row r="29" spans="1:9" ht="12.75">
      <c r="A29">
        <f t="shared" si="8"/>
        <v>0.0038000000000000013</v>
      </c>
      <c r="B29">
        <f t="shared" si="0"/>
        <v>1.1938042000000004</v>
      </c>
      <c r="C29">
        <f t="shared" si="1"/>
        <v>-72.61395673225664</v>
      </c>
      <c r="D29">
        <f t="shared" si="2"/>
        <v>302.534648078011</v>
      </c>
      <c r="E29">
        <f t="shared" si="3"/>
        <v>93.70945097090207</v>
      </c>
      <c r="F29">
        <f t="shared" si="4"/>
        <v>236.6823584442493</v>
      </c>
      <c r="G29">
        <f t="shared" si="5"/>
        <v>-166.3233203305305</v>
      </c>
      <c r="H29">
        <f t="shared" si="6"/>
        <v>65.85251031075231</v>
      </c>
      <c r="I29">
        <f t="shared" si="7"/>
        <v>8.737262821512104E-05</v>
      </c>
    </row>
    <row r="30" spans="1:9" ht="12.75">
      <c r="A30">
        <f t="shared" si="8"/>
        <v>0.004000000000000001</v>
      </c>
      <c r="B30">
        <f t="shared" si="0"/>
        <v>1.2566360000000003</v>
      </c>
      <c r="C30">
        <f t="shared" si="1"/>
        <v>-91.46696162176733</v>
      </c>
      <c r="D30">
        <f t="shared" si="2"/>
        <v>297.37820184351466</v>
      </c>
      <c r="E30">
        <f t="shared" si="3"/>
        <v>78.66314137381038</v>
      </c>
      <c r="F30">
        <f t="shared" si="4"/>
        <v>242.09938081127743</v>
      </c>
      <c r="G30">
        <f t="shared" si="5"/>
        <v>-170.13002965177031</v>
      </c>
      <c r="H30">
        <f t="shared" si="6"/>
        <v>55.27904675994099</v>
      </c>
      <c r="I30">
        <f t="shared" si="7"/>
        <v>7.334380738655E-05</v>
      </c>
    </row>
    <row r="31" spans="1:9" ht="12.75">
      <c r="A31">
        <f t="shared" si="8"/>
        <v>0.004200000000000001</v>
      </c>
      <c r="B31">
        <f t="shared" si="0"/>
        <v>1.3194678000000002</v>
      </c>
      <c r="C31">
        <f t="shared" si="1"/>
        <v>-109.95898881064659</v>
      </c>
      <c r="D31">
        <f t="shared" si="2"/>
        <v>291.04814168748806</v>
      </c>
      <c r="E31">
        <f t="shared" si="3"/>
        <v>63.306384819761874</v>
      </c>
      <c r="F31">
        <f t="shared" si="4"/>
        <v>246.56094914047566</v>
      </c>
      <c r="G31">
        <f t="shared" si="5"/>
        <v>-173.26531460487593</v>
      </c>
      <c r="H31">
        <f t="shared" si="6"/>
        <v>44.487422434586655</v>
      </c>
      <c r="I31">
        <f t="shared" si="7"/>
        <v>5.902553253633869E-05</v>
      </c>
    </row>
    <row r="32" spans="1:9" ht="12.75">
      <c r="A32">
        <f t="shared" si="8"/>
        <v>0.0044</v>
      </c>
      <c r="B32">
        <f t="shared" si="0"/>
        <v>1.3822996</v>
      </c>
      <c r="C32">
        <f t="shared" si="1"/>
        <v>-128.01705883902932</v>
      </c>
      <c r="D32">
        <f t="shared" si="2"/>
        <v>283.5694494232489</v>
      </c>
      <c r="E32">
        <f t="shared" si="3"/>
        <v>47.69978730869082</v>
      </c>
      <c r="F32">
        <f t="shared" si="4"/>
        <v>250.04945568968085</v>
      </c>
      <c r="G32">
        <f t="shared" si="5"/>
        <v>-175.71680167340887</v>
      </c>
      <c r="H32">
        <f t="shared" si="6"/>
        <v>33.52022687375326</v>
      </c>
      <c r="I32">
        <f t="shared" si="7"/>
        <v>4.447431126664014E-05</v>
      </c>
    </row>
    <row r="33" spans="1:9" ht="12.75">
      <c r="A33">
        <f t="shared" si="8"/>
        <v>0.0046</v>
      </c>
      <c r="B33">
        <f t="shared" si="0"/>
        <v>1.4451314</v>
      </c>
      <c r="C33">
        <f t="shared" si="1"/>
        <v>-145.5699048748145</v>
      </c>
      <c r="D33">
        <f t="shared" si="2"/>
        <v>274.97163998263073</v>
      </c>
      <c r="E33">
        <f t="shared" si="3"/>
        <v>31.904940846982253</v>
      </c>
      <c r="F33">
        <f t="shared" si="4"/>
        <v>252.5511329405405</v>
      </c>
      <c r="G33">
        <f t="shared" si="5"/>
        <v>-177.47481597422626</v>
      </c>
      <c r="H33">
        <f t="shared" si="6"/>
        <v>22.420742514790025</v>
      </c>
      <c r="I33">
        <f t="shared" si="7"/>
        <v>2.974757049400978E-05</v>
      </c>
    </row>
    <row r="34" spans="1:9" ht="12.75">
      <c r="A34">
        <f t="shared" si="8"/>
        <v>0.0048</v>
      </c>
      <c r="B34">
        <f t="shared" si="0"/>
        <v>1.5079631999999998</v>
      </c>
      <c r="C34">
        <f t="shared" si="1"/>
        <v>-162.54825397081794</v>
      </c>
      <c r="D34">
        <f t="shared" si="2"/>
        <v>265.2886449342272</v>
      </c>
      <c r="E34">
        <f t="shared" si="3"/>
        <v>15.984180372371947</v>
      </c>
      <c r="F34">
        <f t="shared" si="4"/>
        <v>254.05610793252637</v>
      </c>
      <c r="G34">
        <f t="shared" si="5"/>
        <v>-178.53241943976</v>
      </c>
      <c r="H34">
        <f t="shared" si="6"/>
        <v>11.232773877613713</v>
      </c>
      <c r="I34">
        <f t="shared" si="7"/>
        <v>1.490342989995952E-05</v>
      </c>
    </row>
    <row r="35" spans="1:9" ht="12.75">
      <c r="A35">
        <f t="shared" si="8"/>
        <v>0.004999999999999999</v>
      </c>
      <c r="B35">
        <f t="shared" si="0"/>
        <v>1.5707949999999997</v>
      </c>
      <c r="C35">
        <f t="shared" si="1"/>
        <v>-178.88510045298497</v>
      </c>
      <c r="D35">
        <f t="shared" si="2"/>
        <v>254.5586785712196</v>
      </c>
      <c r="E35">
        <f t="shared" si="3"/>
        <v>0.0003377468407829095</v>
      </c>
      <c r="F35">
        <f t="shared" si="4"/>
        <v>254.55844122693307</v>
      </c>
      <c r="G35">
        <f t="shared" si="5"/>
        <v>-178.88543819935336</v>
      </c>
      <c r="H35">
        <f t="shared" si="6"/>
        <v>0.0004746885729869149</v>
      </c>
      <c r="I35">
        <f t="shared" si="7"/>
        <v>4.72397232442745E-10</v>
      </c>
    </row>
    <row r="36" spans="1:9" ht="12.75">
      <c r="A36">
        <f t="shared" si="8"/>
        <v>0.005199999999999999</v>
      </c>
      <c r="B36">
        <f t="shared" si="0"/>
        <v>1.6336267999999996</v>
      </c>
      <c r="C36">
        <f t="shared" si="1"/>
        <v>-194.5159703607275</v>
      </c>
      <c r="D36">
        <f t="shared" si="2"/>
        <v>242.82408709727417</v>
      </c>
      <c r="E36">
        <f t="shared" si="3"/>
        <v>-15.98350621162061</v>
      </c>
      <c r="F36">
        <f t="shared" si="4"/>
        <v>254.05615034708978</v>
      </c>
      <c r="G36">
        <f t="shared" si="5"/>
        <v>-178.53247905159392</v>
      </c>
      <c r="H36">
        <f t="shared" si="6"/>
        <v>-11.231826373843427</v>
      </c>
      <c r="I36">
        <f t="shared" si="7"/>
        <v>-1.4902487038170875E-05</v>
      </c>
    </row>
    <row r="37" spans="1:9" ht="12.75">
      <c r="A37">
        <f t="shared" si="8"/>
        <v>0.0053999999999999986</v>
      </c>
      <c r="B37">
        <f t="shared" si="0"/>
        <v>1.6964585999999995</v>
      </c>
      <c r="C37">
        <f t="shared" si="1"/>
        <v>-209.3791758957617</v>
      </c>
      <c r="D37">
        <f t="shared" si="2"/>
        <v>230.1311815057049</v>
      </c>
      <c r="E37">
        <f t="shared" si="3"/>
        <v>-31.904270679761144</v>
      </c>
      <c r="F37">
        <f t="shared" si="4"/>
        <v>252.55121760227675</v>
      </c>
      <c r="G37">
        <f t="shared" si="5"/>
        <v>-177.47493496263388</v>
      </c>
      <c r="H37">
        <f t="shared" si="6"/>
        <v>-22.419800623753623</v>
      </c>
      <c r="I37">
        <f t="shared" si="7"/>
        <v>-2.974663331656302E-05</v>
      </c>
    </row>
    <row r="38" spans="1:9" ht="12.75">
      <c r="A38">
        <f t="shared" si="8"/>
        <v>0.005599999999999998</v>
      </c>
      <c r="B38">
        <f t="shared" si="0"/>
        <v>1.7592903999999994</v>
      </c>
      <c r="C38">
        <f t="shared" si="1"/>
        <v>-223.41605887525407</v>
      </c>
      <c r="D38">
        <f t="shared" si="2"/>
        <v>216.5300548114488</v>
      </c>
      <c r="E38">
        <f t="shared" si="3"/>
        <v>-47.69912377983932</v>
      </c>
      <c r="F38">
        <f t="shared" si="4"/>
        <v>250.04958226446922</v>
      </c>
      <c r="G38">
        <f t="shared" si="5"/>
        <v>-175.71697956879805</v>
      </c>
      <c r="H38">
        <f t="shared" si="6"/>
        <v>-33.51929431265823</v>
      </c>
      <c r="I38">
        <f t="shared" si="7"/>
        <v>-4.447338329782724E-05</v>
      </c>
    </row>
    <row r="39" spans="1:9" ht="12.75">
      <c r="A39">
        <f t="shared" si="8"/>
        <v>0.005799999999999998</v>
      </c>
      <c r="B39">
        <f t="shared" si="0"/>
        <v>1.8221221999999992</v>
      </c>
      <c r="C39">
        <f t="shared" si="1"/>
        <v>-236.57122222847937</v>
      </c>
      <c r="D39">
        <f t="shared" si="2"/>
        <v>202.07438435715554</v>
      </c>
      <c r="E39">
        <f t="shared" si="3"/>
        <v>-63.3057305479208</v>
      </c>
      <c r="F39">
        <f t="shared" si="4"/>
        <v>246.56111712878422</v>
      </c>
      <c r="G39">
        <f t="shared" si="5"/>
        <v>-173.26555070517603</v>
      </c>
      <c r="H39">
        <f t="shared" si="6"/>
        <v>-44.486502883819384</v>
      </c>
      <c r="I39">
        <f t="shared" si="7"/>
        <v>-5.902461745677101E-05</v>
      </c>
    </row>
    <row r="40" spans="1:9" ht="12.75">
      <c r="A40">
        <f t="shared" si="8"/>
        <v>0.0059999999999999975</v>
      </c>
      <c r="B40">
        <f t="shared" si="0"/>
        <v>1.8849539999999991</v>
      </c>
      <c r="C40">
        <f t="shared" si="1"/>
        <v>-248.79274862338144</v>
      </c>
      <c r="D40">
        <f t="shared" si="2"/>
        <v>186.82121997359647</v>
      </c>
      <c r="E40">
        <f t="shared" si="3"/>
        <v>-78.66249894108742</v>
      </c>
      <c r="F40">
        <f t="shared" si="4"/>
        <v>242.09958955013414</v>
      </c>
      <c r="G40">
        <f t="shared" si="5"/>
        <v>-170.13032302520293</v>
      </c>
      <c r="H40">
        <f t="shared" si="6"/>
        <v>-55.278143848541966</v>
      </c>
      <c r="I40">
        <f t="shared" si="7"/>
        <v>-7.334290890526063E-05</v>
      </c>
    </row>
    <row r="41" spans="1:9" ht="12.75">
      <c r="A41">
        <f t="shared" si="8"/>
        <v>0.006199999999999997</v>
      </c>
      <c r="B41">
        <f t="shared" si="0"/>
        <v>1.947785799999999</v>
      </c>
      <c r="C41">
        <f t="shared" si="1"/>
        <v>-260.03240536021815</v>
      </c>
      <c r="D41">
        <f t="shared" si="2"/>
        <v>170.83075883042605</v>
      </c>
      <c r="E41">
        <f t="shared" si="3"/>
        <v>-93.7088229126814</v>
      </c>
      <c r="F41">
        <f t="shared" si="4"/>
        <v>236.68260710985868</v>
      </c>
      <c r="G41">
        <f t="shared" si="5"/>
        <v>-166.32366981928666</v>
      </c>
      <c r="H41">
        <f t="shared" si="6"/>
        <v>-65.85162760209431</v>
      </c>
      <c r="I41">
        <f t="shared" si="7"/>
        <v>-8.737174994166708E-05</v>
      </c>
    </row>
    <row r="42" spans="1:9" ht="12.75">
      <c r="A42">
        <f t="shared" si="8"/>
        <v>0.006399999999999997</v>
      </c>
      <c r="B42">
        <f t="shared" si="0"/>
        <v>2.010617599999999</v>
      </c>
      <c r="C42">
        <f t="shared" si="1"/>
        <v>-270.24583472367016</v>
      </c>
      <c r="D42">
        <f t="shared" si="2"/>
        <v>154.16610786585602</v>
      </c>
      <c r="E42">
        <f t="shared" si="3"/>
        <v>-108.38532159627928</v>
      </c>
      <c r="F42">
        <f t="shared" si="4"/>
        <v>230.33154812676253</v>
      </c>
      <c r="G42">
        <f t="shared" si="5"/>
        <v>-161.86061418316584</v>
      </c>
      <c r="H42">
        <f t="shared" si="6"/>
        <v>-76.16522550513669</v>
      </c>
      <c r="I42">
        <f t="shared" si="7"/>
        <v>-0.00010105577496233309</v>
      </c>
    </row>
    <row r="43" spans="1:9" ht="12.75">
      <c r="A43">
        <f t="shared" si="8"/>
        <v>0.0065999999999999965</v>
      </c>
      <c r="B43">
        <f t="shared" si="0"/>
        <v>2.073449399999999</v>
      </c>
      <c r="C43">
        <f t="shared" si="1"/>
        <v>-279.3927290421824</v>
      </c>
      <c r="D43">
        <f t="shared" si="2"/>
        <v>136.89303473282214</v>
      </c>
      <c r="E43">
        <f t="shared" si="3"/>
        <v>-122.63407365444746</v>
      </c>
      <c r="F43">
        <f t="shared" si="4"/>
        <v>223.07147728680053</v>
      </c>
      <c r="G43">
        <f t="shared" si="5"/>
        <v>-156.75876972871475</v>
      </c>
      <c r="H43">
        <f t="shared" si="6"/>
        <v>-86.17823456731855</v>
      </c>
      <c r="I43">
        <f t="shared" si="7"/>
        <v>-0.00011434097984874825</v>
      </c>
    </row>
    <row r="44" spans="1:9" ht="12.75">
      <c r="A44">
        <f t="shared" si="8"/>
        <v>0.006799999999999996</v>
      </c>
      <c r="B44">
        <f t="shared" si="0"/>
        <v>2.1362811999999987</v>
      </c>
      <c r="C44">
        <f t="shared" si="1"/>
        <v>-287.4369897636605</v>
      </c>
      <c r="D44">
        <f t="shared" si="2"/>
        <v>119.07970824454243</v>
      </c>
      <c r="E44">
        <f t="shared" si="3"/>
        <v>-136.39884586741297</v>
      </c>
      <c r="F44">
        <f t="shared" si="4"/>
        <v>214.93104672438022</v>
      </c>
      <c r="G44">
        <f t="shared" si="5"/>
        <v>-151.03827107118127</v>
      </c>
      <c r="H44">
        <f t="shared" si="6"/>
        <v>-95.85113808311492</v>
      </c>
      <c r="I44">
        <f t="shared" si="7"/>
        <v>-0.00012717493376612765</v>
      </c>
    </row>
    <row r="45" spans="1:9" ht="12.75">
      <c r="A45">
        <f t="shared" si="8"/>
        <v>0.006999999999999996</v>
      </c>
      <c r="B45">
        <f t="shared" si="0"/>
        <v>2.1991129999999988</v>
      </c>
      <c r="C45">
        <f t="shared" si="1"/>
        <v>-294.3468699197235</v>
      </c>
      <c r="D45">
        <f t="shared" si="2"/>
        <v>100.7964293438087</v>
      </c>
      <c r="E45">
        <f t="shared" si="3"/>
        <v>-149.62531505951733</v>
      </c>
      <c r="F45">
        <f t="shared" si="4"/>
        <v>205.94238294566802</v>
      </c>
      <c r="G45">
        <f t="shared" si="5"/>
        <v>-144.72169436719332</v>
      </c>
      <c r="H45">
        <f t="shared" si="6"/>
        <v>-105.14576158594636</v>
      </c>
      <c r="I45">
        <f t="shared" si="7"/>
        <v>-0.00013950698718190324</v>
      </c>
    </row>
    <row r="46" spans="1:9" ht="12.75">
      <c r="A46">
        <f t="shared" si="8"/>
        <v>0.0071999999999999955</v>
      </c>
      <c r="B46">
        <f t="shared" si="0"/>
        <v>2.2619447999999984</v>
      </c>
      <c r="C46">
        <f t="shared" si="1"/>
        <v>-300.09509941627215</v>
      </c>
      <c r="D46">
        <f t="shared" si="2"/>
        <v>82.11535365775224</v>
      </c>
      <c r="E46">
        <f t="shared" si="3"/>
        <v>-162.26128248760998</v>
      </c>
      <c r="F46">
        <f t="shared" si="4"/>
        <v>196.14096004016102</v>
      </c>
      <c r="G46">
        <f t="shared" si="5"/>
        <v>-137.83396821713353</v>
      </c>
      <c r="H46">
        <f t="shared" si="6"/>
        <v>-114.02542350510353</v>
      </c>
      <c r="I46">
        <f t="shared" si="7"/>
        <v>-0.000151288471386124</v>
      </c>
    </row>
    <row r="47" spans="1:9" ht="12.75">
      <c r="A47">
        <f t="shared" si="8"/>
        <v>0.007399999999999995</v>
      </c>
      <c r="B47">
        <f t="shared" si="0"/>
        <v>2.3247765999999985</v>
      </c>
      <c r="C47">
        <f t="shared" si="1"/>
        <v>-304.65899265591105</v>
      </c>
      <c r="D47">
        <f t="shared" si="2"/>
        <v>63.11020673302822</v>
      </c>
      <c r="E47">
        <f t="shared" si="3"/>
        <v>-174.25687984529304</v>
      </c>
      <c r="F47">
        <f t="shared" si="4"/>
        <v>185.56545968089836</v>
      </c>
      <c r="G47">
        <f t="shared" si="5"/>
        <v>-130.40227528350786</v>
      </c>
      <c r="H47">
        <f t="shared" si="6"/>
        <v>-122.45507993090456</v>
      </c>
      <c r="I47">
        <f t="shared" si="7"/>
        <v>-0.00016247288982640384</v>
      </c>
    </row>
    <row r="48" spans="1:9" ht="12.75">
      <c r="A48">
        <f t="shared" si="8"/>
        <v>0.007599999999999995</v>
      </c>
      <c r="B48">
        <f t="shared" si="0"/>
        <v>2.387608399999998</v>
      </c>
      <c r="C48">
        <f t="shared" si="1"/>
        <v>-308.020538067485</v>
      </c>
      <c r="D48">
        <f t="shared" si="2"/>
        <v>43.85599307525739</v>
      </c>
      <c r="E48">
        <f t="shared" si="3"/>
        <v>-185.56476607001116</v>
      </c>
      <c r="F48">
        <f t="shared" si="4"/>
        <v>174.2576184658279</v>
      </c>
      <c r="G48">
        <f t="shared" si="5"/>
        <v>-122.45594501357718</v>
      </c>
      <c r="H48">
        <f t="shared" si="6"/>
        <v>-130.4014629167624</v>
      </c>
      <c r="I48">
        <f t="shared" si="7"/>
        <v>-0.00017301610336062367</v>
      </c>
    </row>
    <row r="49" spans="1:9" ht="12.75">
      <c r="A49">
        <f t="shared" si="8"/>
        <v>0.0077999999999999944</v>
      </c>
      <c r="B49">
        <f t="shared" si="0"/>
        <v>2.4504401999999983</v>
      </c>
      <c r="C49">
        <f t="shared" si="1"/>
        <v>-310.1664691894028</v>
      </c>
      <c r="D49">
        <f t="shared" si="2"/>
        <v>24.428700141007575</v>
      </c>
      <c r="E49">
        <f t="shared" si="3"/>
        <v>-196.14031417628215</v>
      </c>
      <c r="F49">
        <f t="shared" si="4"/>
        <v>162.2620632027996</v>
      </c>
      <c r="G49">
        <f t="shared" si="5"/>
        <v>-114.02633788962302</v>
      </c>
      <c r="H49">
        <f t="shared" si="6"/>
        <v>-137.83321177235013</v>
      </c>
      <c r="I49">
        <f t="shared" si="7"/>
        <v>-0.0001828765023788037</v>
      </c>
    </row>
    <row r="50" spans="1:9" ht="12.75">
      <c r="A50">
        <f t="shared" si="8"/>
        <v>0.007999999999999995</v>
      </c>
      <c r="B50">
        <f t="shared" si="0"/>
        <v>2.5132719999999984</v>
      </c>
      <c r="C50">
        <f t="shared" si="1"/>
        <v>-311.088317026211</v>
      </c>
      <c r="D50">
        <f t="shared" si="2"/>
        <v>4.904998450525305</v>
      </c>
      <c r="E50">
        <f t="shared" si="3"/>
        <v>-205.9417873777229</v>
      </c>
      <c r="F50">
        <f t="shared" si="4"/>
        <v>149.6261347882407</v>
      </c>
      <c r="G50">
        <f t="shared" si="5"/>
        <v>-105.14672166366066</v>
      </c>
      <c r="H50">
        <f t="shared" si="6"/>
        <v>-144.7209968297091</v>
      </c>
      <c r="I50">
        <f t="shared" si="7"/>
        <v>-0.00019201517255851286</v>
      </c>
    </row>
    <row r="51" spans="1:9" ht="12.75">
      <c r="A51">
        <f t="shared" si="8"/>
        <v>0.008199999999999995</v>
      </c>
      <c r="B51">
        <f t="shared" si="0"/>
        <v>2.5761037999999985</v>
      </c>
      <c r="C51">
        <f t="shared" si="1"/>
        <v>-310.7824434717939</v>
      </c>
      <c r="D51">
        <f t="shared" si="2"/>
        <v>-14.638060995269676</v>
      </c>
      <c r="E51">
        <f t="shared" si="3"/>
        <v>-214.93050380279942</v>
      </c>
      <c r="F51">
        <f t="shared" si="4"/>
        <v>136.39970137458087</v>
      </c>
      <c r="G51">
        <f t="shared" si="5"/>
        <v>-95.85214006504236</v>
      </c>
      <c r="H51">
        <f t="shared" si="6"/>
        <v>-151.03763519385325</v>
      </c>
      <c r="I51">
        <f t="shared" si="7"/>
        <v>-0.00020039604788735232</v>
      </c>
    </row>
    <row r="52" spans="1:9" ht="12.75">
      <c r="A52">
        <f t="shared" si="8"/>
        <v>0.008399999999999996</v>
      </c>
      <c r="B52">
        <f t="shared" si="0"/>
        <v>2.6389355999999986</v>
      </c>
      <c r="C52">
        <f t="shared" si="1"/>
        <v>-309.2500556672919</v>
      </c>
      <c r="D52">
        <f t="shared" si="2"/>
        <v>-34.123350799370144</v>
      </c>
      <c r="E52">
        <f t="shared" si="3"/>
        <v>-223.0709891542439</v>
      </c>
      <c r="F52">
        <f t="shared" si="4"/>
        <v>122.63496156376945</v>
      </c>
      <c r="G52">
        <f t="shared" si="5"/>
        <v>-86.17927449910098</v>
      </c>
      <c r="H52">
        <f t="shared" si="6"/>
        <v>-156.75819802105596</v>
      </c>
      <c r="I52">
        <f t="shared" si="7"/>
        <v>-0.00020798605294203298</v>
      </c>
    </row>
    <row r="53" spans="1:9" ht="12.75">
      <c r="A53">
        <f t="shared" si="8"/>
        <v>0.008599999999999997</v>
      </c>
      <c r="B53">
        <f t="shared" si="0"/>
        <v>2.7017673999999987</v>
      </c>
      <c r="C53">
        <f t="shared" si="1"/>
        <v>-306.4972012370749</v>
      </c>
      <c r="D53">
        <f t="shared" si="2"/>
        <v>-53.473971554767175</v>
      </c>
      <c r="E53">
        <f t="shared" si="3"/>
        <v>-230.33111670966295</v>
      </c>
      <c r="F53">
        <f t="shared" si="4"/>
        <v>108.38623840358898</v>
      </c>
      <c r="G53">
        <f t="shared" si="5"/>
        <v>-76.16629928264545</v>
      </c>
      <c r="H53">
        <f t="shared" si="6"/>
        <v>-161.8601089014414</v>
      </c>
      <c r="I53">
        <f t="shared" si="7"/>
        <v>-0.00021475523351455195</v>
      </c>
    </row>
    <row r="54" spans="1:9" ht="12.75">
      <c r="A54">
        <f t="shared" si="8"/>
        <v>0.008799999999999997</v>
      </c>
      <c r="B54">
        <f t="shared" si="0"/>
        <v>2.764599199999999</v>
      </c>
      <c r="C54">
        <f t="shared" si="1"/>
        <v>-302.53474442157204</v>
      </c>
      <c r="D54">
        <f t="shared" si="2"/>
        <v>-72.61355533076512</v>
      </c>
      <c r="E54">
        <f t="shared" si="3"/>
        <v>-236.6822341108195</v>
      </c>
      <c r="F54">
        <f t="shared" si="4"/>
        <v>93.70976499976527</v>
      </c>
      <c r="G54">
        <f t="shared" si="5"/>
        <v>-65.85273098762718</v>
      </c>
      <c r="H54">
        <f t="shared" si="6"/>
        <v>-166.32323295760938</v>
      </c>
      <c r="I54">
        <f t="shared" si="7"/>
        <v>-0.00022067687467597352</v>
      </c>
    </row>
    <row r="55" spans="1:9" ht="12.75">
      <c r="A55">
        <f t="shared" si="8"/>
        <v>0.008999999999999998</v>
      </c>
      <c r="B55">
        <f t="shared" si="0"/>
        <v>2.8274309999999994</v>
      </c>
      <c r="C55">
        <f t="shared" si="1"/>
        <v>-297.37832320115086</v>
      </c>
      <c r="D55">
        <f t="shared" si="2"/>
        <v>-91.46656706180597</v>
      </c>
      <c r="E55">
        <f t="shared" si="3"/>
        <v>-242.09927644120975</v>
      </c>
      <c r="F55">
        <f t="shared" si="4"/>
        <v>78.66346258996431</v>
      </c>
      <c r="G55">
        <f t="shared" si="5"/>
        <v>-55.2792724875476</v>
      </c>
      <c r="H55">
        <f t="shared" si="6"/>
        <v>-170.12995630766338</v>
      </c>
      <c r="I55">
        <f t="shared" si="7"/>
        <v>-0.0002257276065051883</v>
      </c>
    </row>
    <row r="56" spans="1:9" ht="12.75">
      <c r="A56">
        <f t="shared" si="8"/>
        <v>0.009199999999999998</v>
      </c>
      <c r="B56">
        <f t="shared" si="0"/>
        <v>2.8902627999999995</v>
      </c>
      <c r="C56">
        <f t="shared" si="1"/>
        <v>-291.0482875802571</v>
      </c>
      <c r="D56">
        <f t="shared" si="2"/>
        <v>-109.95860264936053</v>
      </c>
      <c r="E56">
        <f t="shared" si="3"/>
        <v>-246.56086514567028</v>
      </c>
      <c r="F56">
        <f t="shared" si="4"/>
        <v>63.306711955515354</v>
      </c>
      <c r="G56">
        <f t="shared" si="5"/>
        <v>-44.487652322082916</v>
      </c>
      <c r="H56">
        <f t="shared" si="6"/>
        <v>-173.2652555790383</v>
      </c>
      <c r="I56">
        <f t="shared" si="7"/>
        <v>-0.0002298874960615649</v>
      </c>
    </row>
    <row r="57" spans="1:9" ht="12.75">
      <c r="A57">
        <f t="shared" si="8"/>
        <v>0.009399999999999999</v>
      </c>
      <c r="B57">
        <f t="shared" si="0"/>
        <v>2.9530945999999996</v>
      </c>
      <c r="C57">
        <f t="shared" si="1"/>
        <v>-283.5696192753797</v>
      </c>
      <c r="D57">
        <f t="shared" si="2"/>
        <v>-128.01668260041816</v>
      </c>
      <c r="E57">
        <f t="shared" si="3"/>
        <v>-250.04939240162636</v>
      </c>
      <c r="F57">
        <f t="shared" si="4"/>
        <v>47.700119072990674</v>
      </c>
      <c r="G57">
        <f t="shared" si="5"/>
        <v>-33.52046001387955</v>
      </c>
      <c r="H57">
        <f t="shared" si="6"/>
        <v>-175.71675719878823</v>
      </c>
      <c r="I57">
        <f t="shared" si="7"/>
        <v>-0.00023314012622677183</v>
      </c>
    </row>
    <row r="58" spans="1:9" ht="12.75">
      <c r="A58">
        <f t="shared" si="8"/>
        <v>0.0096</v>
      </c>
      <c r="B58">
        <f t="shared" si="0"/>
        <v>3.0159263999999997</v>
      </c>
      <c r="C58">
        <f t="shared" si="1"/>
        <v>-274.9718331237956</v>
      </c>
      <c r="D58">
        <f t="shared" si="2"/>
        <v>-145.56954004371772</v>
      </c>
      <c r="E58">
        <f t="shared" si="3"/>
        <v>-252.5510906090055</v>
      </c>
      <c r="F58">
        <f t="shared" si="4"/>
        <v>31.905275930508562</v>
      </c>
      <c r="G58">
        <f t="shared" si="5"/>
        <v>-22.42097798745034</v>
      </c>
      <c r="H58">
        <f t="shared" si="6"/>
        <v>-177.4747862263433</v>
      </c>
      <c r="I58">
        <f t="shared" si="7"/>
        <v>-0.00023547266027890146</v>
      </c>
    </row>
    <row r="59" spans="1:9" ht="12.75">
      <c r="A59">
        <f t="shared" si="8"/>
        <v>0.0098</v>
      </c>
      <c r="B59">
        <f t="shared" si="0"/>
        <v>3.0787582</v>
      </c>
      <c r="C59">
        <f t="shared" si="1"/>
        <v>-265.2888606021875</v>
      </c>
      <c r="D59">
        <f t="shared" si="2"/>
        <v>-162.54790198705464</v>
      </c>
      <c r="E59">
        <f t="shared" si="3"/>
        <v>-254.05608672457382</v>
      </c>
      <c r="F59">
        <f t="shared" si="4"/>
        <v>15.984517452705356</v>
      </c>
      <c r="G59">
        <f t="shared" si="5"/>
        <v>-11.233010753506829</v>
      </c>
      <c r="H59">
        <f t="shared" si="6"/>
        <v>-178.5324045360158</v>
      </c>
      <c r="I59">
        <f t="shared" si="7"/>
        <v>-0.0002368758931083903</v>
      </c>
    </row>
    <row r="60" spans="1:9" ht="12.75">
      <c r="A60">
        <f t="shared" si="8"/>
        <v>0.01</v>
      </c>
      <c r="B60">
        <f t="shared" si="0"/>
        <v>3.14159</v>
      </c>
      <c r="C60">
        <f t="shared" si="1"/>
        <v>-254.55891591483388</v>
      </c>
      <c r="D60">
        <f t="shared" si="2"/>
        <v>-178.8847627056719</v>
      </c>
      <c r="E60">
        <f t="shared" si="3"/>
        <v>-254.5584412262609</v>
      </c>
      <c r="F60">
        <f t="shared" si="4"/>
        <v>0.0006754936814521778</v>
      </c>
      <c r="G60">
        <f t="shared" si="5"/>
        <v>-0.0007120328595587688</v>
      </c>
      <c r="H60">
        <f t="shared" si="6"/>
        <v>-178.88543819856608</v>
      </c>
      <c r="I60">
        <f t="shared" si="7"/>
        <v>-0.00023734428657462558</v>
      </c>
    </row>
    <row r="61" spans="1:9" ht="12.75">
      <c r="A61">
        <f t="shared" si="8"/>
        <v>0.0102</v>
      </c>
      <c r="B61">
        <f t="shared" si="0"/>
        <v>3.2044218</v>
      </c>
      <c r="C61">
        <f t="shared" si="1"/>
        <v>-242.82434517985715</v>
      </c>
      <c r="D61">
        <f t="shared" si="2"/>
        <v>-194.51564818279684</v>
      </c>
      <c r="E61">
        <f t="shared" si="3"/>
        <v>-254.05617155370064</v>
      </c>
      <c r="F61">
        <f t="shared" si="4"/>
        <v>-15.983169131202903</v>
      </c>
      <c r="G61">
        <f t="shared" si="5"/>
        <v>11.231589497851525</v>
      </c>
      <c r="H61">
        <f t="shared" si="6"/>
        <v>-178.5324939537667</v>
      </c>
      <c r="I61">
        <f t="shared" si="7"/>
        <v>-0.0002368759919590957</v>
      </c>
    </row>
    <row r="62" spans="1:9" ht="12.75">
      <c r="A62">
        <f t="shared" si="8"/>
        <v>0.010400000000000001</v>
      </c>
      <c r="B62">
        <f t="shared" si="0"/>
        <v>3.2672536</v>
      </c>
      <c r="C62">
        <f t="shared" si="1"/>
        <v>-230.13145930872417</v>
      </c>
      <c r="D62">
        <f t="shared" si="2"/>
        <v>-209.37887055870044</v>
      </c>
      <c r="E62">
        <f t="shared" si="3"/>
        <v>-252.55125993247796</v>
      </c>
      <c r="F62">
        <f t="shared" si="4"/>
        <v>-31.90393559606656</v>
      </c>
      <c r="G62">
        <f t="shared" si="5"/>
        <v>22.419565150896133</v>
      </c>
      <c r="H62">
        <f t="shared" si="6"/>
        <v>-177.4749647089547</v>
      </c>
      <c r="I62">
        <f t="shared" si="7"/>
        <v>-0.00023547285763925174</v>
      </c>
    </row>
    <row r="63" spans="1:9" ht="12.75">
      <c r="A63">
        <f t="shared" si="8"/>
        <v>0.010600000000000002</v>
      </c>
      <c r="B63">
        <f t="shared" si="0"/>
        <v>3.3300854000000006</v>
      </c>
      <c r="C63">
        <f t="shared" si="1"/>
        <v>-216.53035123854463</v>
      </c>
      <c r="D63">
        <f t="shared" si="2"/>
        <v>-223.415771584086</v>
      </c>
      <c r="E63">
        <f t="shared" si="3"/>
        <v>-250.04964555120307</v>
      </c>
      <c r="F63">
        <f t="shared" si="4"/>
        <v>-47.69879201528801</v>
      </c>
      <c r="G63">
        <f t="shared" si="5"/>
        <v>33.51906117223714</v>
      </c>
      <c r="H63">
        <f t="shared" si="6"/>
        <v>-175.71702404187198</v>
      </c>
      <c r="I63">
        <f t="shared" si="7"/>
        <v>-0.00023314042130095913</v>
      </c>
    </row>
    <row r="64" spans="1:9" ht="12.75">
      <c r="A64">
        <f t="shared" si="8"/>
        <v>0.010800000000000002</v>
      </c>
      <c r="B64">
        <f t="shared" si="0"/>
        <v>3.3929172000000007</v>
      </c>
      <c r="C64">
        <f t="shared" si="1"/>
        <v>-202.07469823846773</v>
      </c>
      <c r="D64">
        <f t="shared" si="2"/>
        <v>-236.5709541170095</v>
      </c>
      <c r="E64">
        <f t="shared" si="3"/>
        <v>-246.56120112228732</v>
      </c>
      <c r="F64">
        <f t="shared" si="4"/>
        <v>-63.30540341183353</v>
      </c>
      <c r="G64">
        <f t="shared" si="5"/>
        <v>44.48627299593201</v>
      </c>
      <c r="H64">
        <f t="shared" si="6"/>
        <v>-173.26560972948846</v>
      </c>
      <c r="I64">
        <f t="shared" si="7"/>
        <v>-0.0002298878875706123</v>
      </c>
    </row>
    <row r="65" spans="1:9" ht="12.75">
      <c r="A65">
        <f t="shared" si="8"/>
        <v>0.011000000000000003</v>
      </c>
      <c r="B65">
        <f t="shared" si="0"/>
        <v>3.455749000000001</v>
      </c>
      <c r="C65">
        <f t="shared" si="1"/>
        <v>-186.8215500703807</v>
      </c>
      <c r="D65">
        <f t="shared" si="2"/>
        <v>-248.79250074972163</v>
      </c>
      <c r="E65">
        <f t="shared" si="3"/>
        <v>-242.09969391892307</v>
      </c>
      <c r="F65">
        <f t="shared" si="4"/>
        <v>-78.6621777245187</v>
      </c>
      <c r="G65">
        <f t="shared" si="5"/>
        <v>55.27791812044932</v>
      </c>
      <c r="H65">
        <f t="shared" si="6"/>
        <v>-170.1303963678122</v>
      </c>
      <c r="I65">
        <f t="shared" si="7"/>
        <v>-0.00022572809302801033</v>
      </c>
    </row>
    <row r="66" spans="1:9" ht="12.75">
      <c r="A66">
        <f t="shared" si="8"/>
        <v>0.011200000000000003</v>
      </c>
      <c r="B66">
        <f t="shared" si="0"/>
        <v>3.518580800000001</v>
      </c>
      <c r="C66">
        <f t="shared" si="1"/>
        <v>-170.8311038399435</v>
      </c>
      <c r="D66">
        <f t="shared" si="2"/>
        <v>-260.0321787026106</v>
      </c>
      <c r="E66">
        <f t="shared" si="3"/>
        <v>-236.68273144203815</v>
      </c>
      <c r="F66">
        <f t="shared" si="4"/>
        <v>-93.70850888332414</v>
      </c>
      <c r="G66">
        <f t="shared" si="5"/>
        <v>65.8514069246404</v>
      </c>
      <c r="H66">
        <f t="shared" si="6"/>
        <v>-166.32375719074355</v>
      </c>
      <c r="I66">
        <f t="shared" si="7"/>
        <v>-0.00022067745425147223</v>
      </c>
    </row>
    <row r="67" spans="1:9" ht="12.75">
      <c r="A67">
        <f t="shared" si="8"/>
        <v>0.011400000000000004</v>
      </c>
      <c r="B67">
        <f t="shared" si="0"/>
        <v>3.581412600000001</v>
      </c>
      <c r="C67">
        <f t="shared" si="1"/>
        <v>-154.1664664265142</v>
      </c>
      <c r="D67">
        <f t="shared" si="2"/>
        <v>-270.2456301766274</v>
      </c>
      <c r="E67">
        <f t="shared" si="3"/>
        <v>-230.3316919316511</v>
      </c>
      <c r="F67">
        <f t="shared" si="4"/>
        <v>-108.38501599346179</v>
      </c>
      <c r="G67">
        <f t="shared" si="5"/>
        <v>76.16501074923306</v>
      </c>
      <c r="H67">
        <f t="shared" si="6"/>
        <v>-161.86071523865576</v>
      </c>
      <c r="I67">
        <f t="shared" si="7"/>
        <v>-0.00021475590384056886</v>
      </c>
    </row>
    <row r="68" spans="1:9" ht="12.75">
      <c r="A68">
        <f t="shared" si="8"/>
        <v>0.011600000000000004</v>
      </c>
      <c r="B68">
        <f t="shared" si="0"/>
        <v>3.644244400000001</v>
      </c>
      <c r="C68">
        <f t="shared" si="1"/>
        <v>-136.8934054295481</v>
      </c>
      <c r="D68">
        <f t="shared" si="2"/>
        <v>-279.3925474129569</v>
      </c>
      <c r="E68">
        <f t="shared" si="3"/>
        <v>-223.07163999686696</v>
      </c>
      <c r="F68">
        <f t="shared" si="4"/>
        <v>-122.63377768424235</v>
      </c>
      <c r="G68">
        <f t="shared" si="5"/>
        <v>86.17802658050736</v>
      </c>
      <c r="H68">
        <f t="shared" si="6"/>
        <v>-156.7588840694184</v>
      </c>
      <c r="I68">
        <f t="shared" si="7"/>
        <v>-0.00020798681148903597</v>
      </c>
    </row>
    <row r="69" spans="1:9" ht="12.75">
      <c r="A69">
        <f t="shared" si="8"/>
        <v>0.011800000000000005</v>
      </c>
      <c r="B69">
        <f t="shared" si="0"/>
        <v>3.7070762000000013</v>
      </c>
      <c r="C69">
        <f t="shared" si="1"/>
        <v>-119.08008961436785</v>
      </c>
      <c r="D69">
        <f t="shared" si="2"/>
        <v>-287.43683176905864</v>
      </c>
      <c r="E69">
        <f t="shared" si="3"/>
        <v>-214.9312276974833</v>
      </c>
      <c r="F69">
        <f t="shared" si="4"/>
        <v>-136.3985606978776</v>
      </c>
      <c r="G69">
        <f t="shared" si="5"/>
        <v>95.85093768622374</v>
      </c>
      <c r="H69">
        <f t="shared" si="6"/>
        <v>-151.03839824584887</v>
      </c>
      <c r="I69">
        <f t="shared" si="7"/>
        <v>-0.00020039689171369446</v>
      </c>
    </row>
    <row r="70" spans="1:9" ht="12.75">
      <c r="A70">
        <f t="shared" si="8"/>
        <v>0.012000000000000005</v>
      </c>
      <c r="B70">
        <f t="shared" si="0"/>
        <v>3.769908000000002</v>
      </c>
      <c r="C70">
        <f t="shared" si="1"/>
        <v>-100.79681988164405</v>
      </c>
      <c r="D70">
        <f t="shared" si="2"/>
        <v>-294.34673618327656</v>
      </c>
      <c r="E70">
        <f t="shared" si="3"/>
        <v>-205.94258146759074</v>
      </c>
      <c r="F70">
        <f t="shared" si="4"/>
        <v>-149.6250418160836</v>
      </c>
      <c r="G70">
        <f t="shared" si="5"/>
        <v>105.14556956984867</v>
      </c>
      <c r="H70">
        <f t="shared" si="6"/>
        <v>-144.72183387392556</v>
      </c>
      <c r="I70">
        <f t="shared" si="7"/>
        <v>-0.00019201609801200448</v>
      </c>
    </row>
    <row r="71" spans="1:9" ht="12.75">
      <c r="A71">
        <f t="shared" si="8"/>
        <v>0.012200000000000006</v>
      </c>
      <c r="B71">
        <f t="shared" si="0"/>
        <v>3.832739800000002</v>
      </c>
      <c r="C71">
        <f t="shared" si="1"/>
        <v>-82.11575182232532</v>
      </c>
      <c r="D71">
        <f t="shared" si="2"/>
        <v>-300.09499046577616</v>
      </c>
      <c r="E71">
        <f t="shared" si="3"/>
        <v>-196.14117532742935</v>
      </c>
      <c r="F71">
        <f t="shared" si="4"/>
        <v>-162.26102224864303</v>
      </c>
      <c r="G71">
        <f t="shared" si="5"/>
        <v>114.02524062759805</v>
      </c>
      <c r="H71">
        <f t="shared" si="6"/>
        <v>-137.8341195053618</v>
      </c>
      <c r="I71">
        <f t="shared" si="7"/>
        <v>-0.0001828775059777854</v>
      </c>
    </row>
    <row r="72" spans="1:9" ht="12.75">
      <c r="A72">
        <f t="shared" si="8"/>
        <v>0.012400000000000007</v>
      </c>
      <c r="B72">
        <f t="shared" si="0"/>
        <v>3.895571600000002</v>
      </c>
      <c r="C72">
        <f t="shared" si="1"/>
        <v>-63.11061095296813</v>
      </c>
      <c r="D72">
        <f t="shared" si="2"/>
        <v>-304.6589089213429</v>
      </c>
      <c r="E72">
        <f t="shared" si="3"/>
        <v>-185.5656908838733</v>
      </c>
      <c r="F72">
        <f t="shared" si="4"/>
        <v>-174.25663363783542</v>
      </c>
      <c r="G72">
        <f t="shared" si="5"/>
        <v>122.45490691372393</v>
      </c>
      <c r="H72">
        <f t="shared" si="6"/>
        <v>-130.40243775616773</v>
      </c>
      <c r="I72">
        <f t="shared" si="7"/>
        <v>-0.0001730171812255321</v>
      </c>
    </row>
    <row r="73" spans="1:9" ht="12.75">
      <c r="A73">
        <f t="shared" si="8"/>
        <v>0.012600000000000007</v>
      </c>
      <c r="B73">
        <f t="shared" si="0"/>
        <v>3.958403400000002</v>
      </c>
      <c r="C73">
        <f t="shared" si="1"/>
        <v>-43.856401755295536</v>
      </c>
      <c r="D73">
        <f t="shared" si="2"/>
        <v>-308.02047987930627</v>
      </c>
      <c r="E73">
        <f t="shared" si="3"/>
        <v>-174.25786467205842</v>
      </c>
      <c r="F73">
        <f t="shared" si="4"/>
        <v>-185.56453486572963</v>
      </c>
      <c r="G73">
        <f t="shared" si="5"/>
        <v>130.4013004427252</v>
      </c>
      <c r="H73">
        <f t="shared" si="6"/>
        <v>-122.45611802946438</v>
      </c>
      <c r="I73">
        <f t="shared" si="7"/>
        <v>-0.0001624740376939826</v>
      </c>
    </row>
    <row r="74" spans="1:9" ht="12.75">
      <c r="A74">
        <f t="shared" si="8"/>
        <v>0.012800000000000008</v>
      </c>
      <c r="B74">
        <f t="shared" si="0"/>
        <v>4.021235200000002</v>
      </c>
      <c r="C74">
        <f t="shared" si="1"/>
        <v>-24.42911166827341</v>
      </c>
      <c r="D74">
        <f t="shared" si="2"/>
        <v>-310.16643677725517</v>
      </c>
      <c r="E74">
        <f t="shared" si="3"/>
        <v>-162.2623234406239</v>
      </c>
      <c r="F74">
        <f t="shared" si="4"/>
        <v>-196.14009888763277</v>
      </c>
      <c r="G74">
        <f t="shared" si="5"/>
        <v>137.83306048266607</v>
      </c>
      <c r="H74">
        <f t="shared" si="6"/>
        <v>-114.02652076592406</v>
      </c>
      <c r="I74">
        <f t="shared" si="7"/>
        <v>-0.00015128968442112978</v>
      </c>
    </row>
    <row r="75" spans="1:9" ht="12.75">
      <c r="A75">
        <f t="shared" si="8"/>
        <v>0.013000000000000008</v>
      </c>
      <c r="B75">
        <f aca="true" t="shared" si="9" ref="B75:B110">A75*$B$5</f>
        <v>4.084067000000003</v>
      </c>
      <c r="C75">
        <f aca="true" t="shared" si="10" ref="C75:C110">$C$5*COS(B75+$I$5)</f>
        <v>-4.9054112009109145</v>
      </c>
      <c r="D75">
        <f aca="true" t="shared" si="11" ref="D75:D110">$C$5*SIN(B75+$I$5)</f>
        <v>-311.0883105180103</v>
      </c>
      <c r="E75">
        <f aca="true" t="shared" si="12" ref="E75:E110">$E$5*COS(B75)</f>
        <v>-149.62640803062058</v>
      </c>
      <c r="F75">
        <f aca="true" t="shared" si="13" ref="F75:F110">$E$5*SIN(B75)</f>
        <v>-205.94158885435024</v>
      </c>
      <c r="G75">
        <f aca="true" t="shared" si="14" ref="G75:G110">$G$5*COS(B75+3.14159/2)</f>
        <v>144.7208573214485</v>
      </c>
      <c r="H75">
        <f aca="true" t="shared" si="15" ref="H75:H110">$G$5*SIN(B75+3.14159/2)</f>
        <v>-105.14691367864742</v>
      </c>
      <c r="I75">
        <f aca="true" t="shared" si="16" ref="I75:I110">E75+G75-C75</f>
        <v>-0.00013950826116104764</v>
      </c>
    </row>
    <row r="76" spans="1:9" ht="12.75">
      <c r="A76">
        <f aca="true" t="shared" si="17" ref="A76:A110">A75+0.0002</f>
        <v>0.013200000000000009</v>
      </c>
      <c r="B76">
        <f t="shared" si="9"/>
        <v>4.146898800000002</v>
      </c>
      <c r="C76">
        <f t="shared" si="10"/>
        <v>14.637648650698196</v>
      </c>
      <c r="D76">
        <f t="shared" si="11"/>
        <v>-310.78246289322493</v>
      </c>
      <c r="E76">
        <f t="shared" si="12"/>
        <v>-136.39998654315553</v>
      </c>
      <c r="F76">
        <f t="shared" si="13"/>
        <v>-214.93032282818308</v>
      </c>
      <c r="G76">
        <f t="shared" si="14"/>
        <v>151.0375080175904</v>
      </c>
      <c r="H76">
        <f t="shared" si="15"/>
        <v>-95.85234046092096</v>
      </c>
      <c r="I76">
        <f t="shared" si="16"/>
        <v>-0.0001271762633336948</v>
      </c>
    </row>
    <row r="77" spans="1:9" ht="12.75">
      <c r="A77">
        <f t="shared" si="17"/>
        <v>0.013400000000000009</v>
      </c>
      <c r="B77">
        <f t="shared" si="9"/>
        <v>4.209730600000003</v>
      </c>
      <c r="C77">
        <f t="shared" si="10"/>
        <v>34.122940487945684</v>
      </c>
      <c r="D77">
        <f t="shared" si="11"/>
        <v>-309.2501009417072</v>
      </c>
      <c r="E77">
        <f t="shared" si="12"/>
        <v>-122.63525753311052</v>
      </c>
      <c r="F77">
        <f t="shared" si="13"/>
        <v>-223.07082644260691</v>
      </c>
      <c r="G77">
        <f t="shared" si="14"/>
        <v>156.75808367869672</v>
      </c>
      <c r="H77">
        <f t="shared" si="15"/>
        <v>-86.17948248500164</v>
      </c>
      <c r="I77">
        <f t="shared" si="16"/>
        <v>-0.00011434235948115656</v>
      </c>
    </row>
    <row r="78" spans="1:9" ht="12.75">
      <c r="A78">
        <f t="shared" si="17"/>
        <v>0.01360000000000001</v>
      </c>
      <c r="B78">
        <f t="shared" si="9"/>
        <v>4.272562400000003</v>
      </c>
      <c r="C78">
        <f t="shared" si="10"/>
        <v>53.47356489579875</v>
      </c>
      <c r="D78">
        <f t="shared" si="11"/>
        <v>-306.49727218579744</v>
      </c>
      <c r="E78">
        <f t="shared" si="12"/>
        <v>-108.38654400564286</v>
      </c>
      <c r="F78">
        <f t="shared" si="13"/>
        <v>-230.33097290315268</v>
      </c>
      <c r="G78">
        <f t="shared" si="14"/>
        <v>161.86000784424206</v>
      </c>
      <c r="H78">
        <f t="shared" si="15"/>
        <v>-76.16651403774424</v>
      </c>
      <c r="I78">
        <f t="shared" si="16"/>
        <v>-0.0001010571995507803</v>
      </c>
    </row>
    <row r="79" spans="1:9" ht="12.75">
      <c r="A79">
        <f t="shared" si="17"/>
        <v>0.01380000000000001</v>
      </c>
      <c r="B79">
        <f t="shared" si="9"/>
        <v>4.335394200000003</v>
      </c>
      <c r="C79">
        <f t="shared" si="10"/>
        <v>72.61315392914771</v>
      </c>
      <c r="D79">
        <f t="shared" si="11"/>
        <v>-302.53484076460006</v>
      </c>
      <c r="E79">
        <f t="shared" si="12"/>
        <v>-93.71007902846209</v>
      </c>
      <c r="F79">
        <f t="shared" si="13"/>
        <v>-236.68210977697362</v>
      </c>
      <c r="G79">
        <f t="shared" si="14"/>
        <v>166.3231455843959</v>
      </c>
      <c r="H79">
        <f t="shared" si="15"/>
        <v>-65.85295166438509</v>
      </c>
      <c r="I79">
        <f t="shared" si="16"/>
        <v>-8.737321391549813E-05</v>
      </c>
    </row>
    <row r="80" spans="1:9" ht="12.75">
      <c r="A80">
        <f t="shared" si="17"/>
        <v>0.01400000000000001</v>
      </c>
      <c r="B80">
        <f t="shared" si="9"/>
        <v>4.398226000000003</v>
      </c>
      <c r="C80">
        <f t="shared" si="10"/>
        <v>91.46617250168505</v>
      </c>
      <c r="D80">
        <f t="shared" si="11"/>
        <v>-297.37844455826314</v>
      </c>
      <c r="E80">
        <f t="shared" si="12"/>
        <v>-78.66378380597868</v>
      </c>
      <c r="F80">
        <f t="shared" si="13"/>
        <v>-242.09917207071618</v>
      </c>
      <c r="G80">
        <f t="shared" si="14"/>
        <v>170.12988296325724</v>
      </c>
      <c r="H80">
        <f t="shared" si="15"/>
        <v>-55.27949821505606</v>
      </c>
      <c r="I80">
        <f t="shared" si="16"/>
        <v>-7.334440648776308E-05</v>
      </c>
    </row>
    <row r="81" spans="1:9" ht="12.75">
      <c r="A81">
        <f t="shared" si="17"/>
        <v>0.014200000000000011</v>
      </c>
      <c r="B81">
        <f t="shared" si="9"/>
        <v>4.461057800000003</v>
      </c>
      <c r="C81">
        <f t="shared" si="10"/>
        <v>109.95821648788213</v>
      </c>
      <c r="D81">
        <f t="shared" si="11"/>
        <v>-291.0484334725134</v>
      </c>
      <c r="E81">
        <f t="shared" si="12"/>
        <v>-63.30703909115625</v>
      </c>
      <c r="F81">
        <f t="shared" si="13"/>
        <v>-246.56078115043118</v>
      </c>
      <c r="G81">
        <f t="shared" si="14"/>
        <v>173.2651965528959</v>
      </c>
      <c r="H81">
        <f t="shared" si="15"/>
        <v>-44.487882209499936</v>
      </c>
      <c r="I81">
        <f t="shared" si="16"/>
        <v>-5.9026142466223064E-05</v>
      </c>
    </row>
    <row r="82" spans="1:9" ht="12.75">
      <c r="A82">
        <f t="shared" si="17"/>
        <v>0.014400000000000012</v>
      </c>
      <c r="B82">
        <f t="shared" si="9"/>
        <v>4.523889600000004</v>
      </c>
      <c r="C82">
        <f t="shared" si="10"/>
        <v>128.01630636158316</v>
      </c>
      <c r="D82">
        <f t="shared" si="11"/>
        <v>-283.56978912701067</v>
      </c>
      <c r="E82">
        <f t="shared" si="12"/>
        <v>-47.70045083720534</v>
      </c>
      <c r="F82">
        <f t="shared" si="13"/>
        <v>-250.04932911313193</v>
      </c>
      <c r="G82">
        <f t="shared" si="14"/>
        <v>175.71671272385845</v>
      </c>
      <c r="H82">
        <f t="shared" si="15"/>
        <v>-33.5206931539459</v>
      </c>
      <c r="I82">
        <f t="shared" si="16"/>
        <v>-4.447493003567615E-05</v>
      </c>
    </row>
    <row r="83" spans="1:9" ht="12.75">
      <c r="A83">
        <f t="shared" si="17"/>
        <v>0.014600000000000012</v>
      </c>
      <c r="B83">
        <f t="shared" si="9"/>
        <v>4.586721400000004</v>
      </c>
      <c r="C83">
        <f t="shared" si="10"/>
        <v>145.56917521236588</v>
      </c>
      <c r="D83">
        <f t="shared" si="11"/>
        <v>-274.97202626447574</v>
      </c>
      <c r="E83">
        <f t="shared" si="12"/>
        <v>-31.905611013977644</v>
      </c>
      <c r="F83">
        <f t="shared" si="13"/>
        <v>-252.55104827702607</v>
      </c>
      <c r="G83">
        <f t="shared" si="14"/>
        <v>177.47475647814804</v>
      </c>
      <c r="H83">
        <f t="shared" si="15"/>
        <v>-22.421213460070547</v>
      </c>
      <c r="I83">
        <f t="shared" si="16"/>
        <v>-2.9748195487400153E-05</v>
      </c>
    </row>
    <row r="84" spans="1:9" ht="12.75">
      <c r="A84">
        <f t="shared" si="17"/>
        <v>0.014800000000000013</v>
      </c>
      <c r="B84">
        <f t="shared" si="9"/>
        <v>4.649553200000004</v>
      </c>
      <c r="C84">
        <f t="shared" si="10"/>
        <v>162.54755000300622</v>
      </c>
      <c r="D84">
        <f t="shared" si="11"/>
        <v>-265.2890762696802</v>
      </c>
      <c r="E84">
        <f t="shared" si="12"/>
        <v>-15.984854533009493</v>
      </c>
      <c r="F84">
        <f t="shared" si="13"/>
        <v>-254.05606551617407</v>
      </c>
      <c r="G84">
        <f t="shared" si="14"/>
        <v>178.53238963195736</v>
      </c>
      <c r="H84">
        <f t="shared" si="15"/>
        <v>-11.233247629379457</v>
      </c>
      <c r="I84">
        <f t="shared" si="16"/>
        <v>-1.4904058360798444E-05</v>
      </c>
    </row>
    <row r="85" spans="1:9" ht="12.75">
      <c r="A85">
        <f t="shared" si="17"/>
        <v>0.015000000000000013</v>
      </c>
      <c r="B85">
        <f t="shared" si="9"/>
        <v>4.712385000000004</v>
      </c>
      <c r="C85">
        <f t="shared" si="10"/>
        <v>178.8844249580448</v>
      </c>
      <c r="D85">
        <f t="shared" si="11"/>
        <v>-254.55915325799944</v>
      </c>
      <c r="E85">
        <f t="shared" si="12"/>
        <v>-0.0010132405211593601</v>
      </c>
      <c r="F85">
        <f t="shared" si="13"/>
        <v>-254.55844122514057</v>
      </c>
      <c r="G85">
        <f t="shared" si="14"/>
        <v>178.8854381974639</v>
      </c>
      <c r="H85">
        <f t="shared" si="15"/>
        <v>-0.0009493771453349584</v>
      </c>
      <c r="I85">
        <f t="shared" si="16"/>
        <v>-1.1020517831639154E-09</v>
      </c>
    </row>
    <row r="86" spans="1:9" ht="12.75">
      <c r="A86">
        <f t="shared" si="17"/>
        <v>0.015200000000000014</v>
      </c>
      <c r="B86">
        <f t="shared" si="9"/>
        <v>4.775216800000004</v>
      </c>
      <c r="C86">
        <f t="shared" si="10"/>
        <v>194.51532600452484</v>
      </c>
      <c r="D86">
        <f t="shared" si="11"/>
        <v>-242.8246032620118</v>
      </c>
      <c r="E86">
        <f t="shared" si="12"/>
        <v>15.982832050758077</v>
      </c>
      <c r="F86">
        <f t="shared" si="13"/>
        <v>-254.0561927598642</v>
      </c>
      <c r="G86">
        <f t="shared" si="14"/>
        <v>178.5325088556251</v>
      </c>
      <c r="H86">
        <f t="shared" si="15"/>
        <v>11.231352621840642</v>
      </c>
      <c r="I86">
        <f t="shared" si="16"/>
        <v>1.4901858349958275E-05</v>
      </c>
    </row>
    <row r="87" spans="1:9" ht="12.75">
      <c r="A87">
        <f t="shared" si="17"/>
        <v>0.015400000000000014</v>
      </c>
      <c r="B87">
        <f t="shared" si="9"/>
        <v>4.838048600000004</v>
      </c>
      <c r="C87">
        <f t="shared" si="10"/>
        <v>209.37856522127137</v>
      </c>
      <c r="D87">
        <f t="shared" si="11"/>
        <v>-230.1317371113376</v>
      </c>
      <c r="E87">
        <f t="shared" si="12"/>
        <v>31.903600512316665</v>
      </c>
      <c r="F87">
        <f t="shared" si="13"/>
        <v>-252.55130226223446</v>
      </c>
      <c r="G87">
        <f t="shared" si="14"/>
        <v>177.47499445496302</v>
      </c>
      <c r="H87">
        <f t="shared" si="15"/>
        <v>22.419329677999645</v>
      </c>
      <c r="I87">
        <f t="shared" si="16"/>
        <v>2.9746008323172646E-05</v>
      </c>
    </row>
    <row r="88" spans="1:9" ht="12.75">
      <c r="A88">
        <f t="shared" si="17"/>
        <v>0.015600000000000015</v>
      </c>
      <c r="B88">
        <f t="shared" si="9"/>
        <v>4.900880400000005</v>
      </c>
      <c r="C88">
        <f t="shared" si="10"/>
        <v>223.41548429252512</v>
      </c>
      <c r="D88">
        <f t="shared" si="11"/>
        <v>-216.53064766525884</v>
      </c>
      <c r="E88">
        <f t="shared" si="12"/>
        <v>47.69846025065339</v>
      </c>
      <c r="F88">
        <f t="shared" si="13"/>
        <v>-250.04970883749664</v>
      </c>
      <c r="G88">
        <f t="shared" si="14"/>
        <v>175.71706851463648</v>
      </c>
      <c r="H88">
        <f t="shared" si="15"/>
        <v>33.51882803175758</v>
      </c>
      <c r="I88">
        <f t="shared" si="16"/>
        <v>4.4472764756164906E-05</v>
      </c>
    </row>
    <row r="89" spans="1:9" ht="12.75">
      <c r="A89">
        <f t="shared" si="17"/>
        <v>0.015800000000000015</v>
      </c>
      <c r="B89">
        <f t="shared" si="9"/>
        <v>4.963712200000005</v>
      </c>
      <c r="C89">
        <f t="shared" si="10"/>
        <v>236.57068600512392</v>
      </c>
      <c r="D89">
        <f t="shared" si="11"/>
        <v>-202.07501211942332</v>
      </c>
      <c r="E89">
        <f t="shared" si="12"/>
        <v>63.30507627563554</v>
      </c>
      <c r="F89">
        <f t="shared" si="13"/>
        <v>-246.5612851153562</v>
      </c>
      <c r="G89">
        <f t="shared" si="14"/>
        <v>173.26566875349573</v>
      </c>
      <c r="H89">
        <f t="shared" si="15"/>
        <v>44.48604310796694</v>
      </c>
      <c r="I89">
        <f t="shared" si="16"/>
        <v>5.902400735635638E-05</v>
      </c>
    </row>
    <row r="90" spans="1:9" ht="12.75">
      <c r="A90">
        <f t="shared" si="17"/>
        <v>0.016000000000000014</v>
      </c>
      <c r="B90">
        <f t="shared" si="9"/>
        <v>5.026544000000004</v>
      </c>
      <c r="C90">
        <f t="shared" si="10"/>
        <v>248.79225287562386</v>
      </c>
      <c r="D90">
        <f t="shared" si="11"/>
        <v>-186.82188016683602</v>
      </c>
      <c r="E90">
        <f t="shared" si="12"/>
        <v>78.66185650781185</v>
      </c>
      <c r="F90">
        <f t="shared" si="13"/>
        <v>-242.09979828728572</v>
      </c>
      <c r="G90">
        <f t="shared" si="14"/>
        <v>170.13046971012201</v>
      </c>
      <c r="H90">
        <f t="shared" si="15"/>
        <v>55.27769239225938</v>
      </c>
      <c r="I90">
        <f t="shared" si="16"/>
        <v>7.334231000299951E-05</v>
      </c>
    </row>
    <row r="91" spans="1:9" ht="12.75">
      <c r="A91">
        <f t="shared" si="17"/>
        <v>0.016200000000000013</v>
      </c>
      <c r="B91">
        <f t="shared" si="9"/>
        <v>5.089375800000004</v>
      </c>
      <c r="C91">
        <f t="shared" si="10"/>
        <v>260.0319520445454</v>
      </c>
      <c r="D91">
        <f t="shared" si="11"/>
        <v>-170.83144884916024</v>
      </c>
      <c r="E91">
        <f t="shared" si="12"/>
        <v>93.70819485380208</v>
      </c>
      <c r="F91">
        <f t="shared" si="13"/>
        <v>-236.68285577380095</v>
      </c>
      <c r="G91">
        <f t="shared" si="14"/>
        <v>166.32384456190766</v>
      </c>
      <c r="H91">
        <f t="shared" si="15"/>
        <v>65.85118624707057</v>
      </c>
      <c r="I91">
        <f t="shared" si="16"/>
        <v>8.737116434076597E-05</v>
      </c>
    </row>
    <row r="92" spans="1:9" ht="12.75">
      <c r="A92">
        <f t="shared" si="17"/>
        <v>0.016400000000000012</v>
      </c>
      <c r="B92">
        <f t="shared" si="9"/>
        <v>5.152207600000003</v>
      </c>
      <c r="C92">
        <f t="shared" si="10"/>
        <v>270.24542562910904</v>
      </c>
      <c r="D92">
        <f t="shared" si="11"/>
        <v>-154.16682498690088</v>
      </c>
      <c r="E92">
        <f t="shared" si="12"/>
        <v>108.3847103904535</v>
      </c>
      <c r="F92">
        <f t="shared" si="13"/>
        <v>-230.33183573613425</v>
      </c>
      <c r="G92">
        <f t="shared" si="14"/>
        <v>161.8608162938607</v>
      </c>
      <c r="H92">
        <f t="shared" si="15"/>
        <v>76.16479599319543</v>
      </c>
      <c r="I92">
        <f t="shared" si="16"/>
        <v>0.00010105520516390243</v>
      </c>
    </row>
    <row r="93" spans="1:9" ht="12.75">
      <c r="A93">
        <f t="shared" si="17"/>
        <v>0.01660000000000001</v>
      </c>
      <c r="B93">
        <f t="shared" si="9"/>
        <v>5.215039400000003</v>
      </c>
      <c r="C93">
        <f t="shared" si="10"/>
        <v>279.3923657832395</v>
      </c>
      <c r="D93">
        <f t="shared" si="11"/>
        <v>-136.89377612603332</v>
      </c>
      <c r="E93">
        <f t="shared" si="12"/>
        <v>122.63348171382125</v>
      </c>
      <c r="F93">
        <f t="shared" si="13"/>
        <v>-223.0718027065408</v>
      </c>
      <c r="G93">
        <f t="shared" si="14"/>
        <v>156.75899840984619</v>
      </c>
      <c r="H93">
        <f t="shared" si="15"/>
        <v>86.17781859354433</v>
      </c>
      <c r="I93">
        <f t="shared" si="16"/>
        <v>0.00011434042795599453</v>
      </c>
    </row>
    <row r="94" spans="1:9" ht="12.75">
      <c r="A94">
        <f t="shared" si="17"/>
        <v>0.01680000000000001</v>
      </c>
      <c r="B94">
        <f t="shared" si="9"/>
        <v>5.2778712000000025</v>
      </c>
      <c r="C94">
        <f t="shared" si="10"/>
        <v>287.4366737739505</v>
      </c>
      <c r="D94">
        <f t="shared" si="11"/>
        <v>-119.08047098398443</v>
      </c>
      <c r="E94">
        <f t="shared" si="12"/>
        <v>136.39827552810178</v>
      </c>
      <c r="F94">
        <f t="shared" si="13"/>
        <v>-214.93140867020819</v>
      </c>
      <c r="G94">
        <f t="shared" si="14"/>
        <v>151.03852542025086</v>
      </c>
      <c r="H94">
        <f t="shared" si="15"/>
        <v>95.85073728916345</v>
      </c>
      <c r="I94">
        <f t="shared" si="16"/>
        <v>0.00012717440216647447</v>
      </c>
    </row>
    <row r="95" spans="1:9" ht="12.75">
      <c r="A95">
        <f t="shared" si="17"/>
        <v>0.017000000000000008</v>
      </c>
      <c r="B95">
        <f t="shared" si="9"/>
        <v>5.340703000000002</v>
      </c>
      <c r="C95">
        <f t="shared" si="10"/>
        <v>294.3466024463113</v>
      </c>
      <c r="D95">
        <f t="shared" si="11"/>
        <v>-100.79721041930263</v>
      </c>
      <c r="E95">
        <f t="shared" si="12"/>
        <v>149.6247685723859</v>
      </c>
      <c r="F95">
        <f t="shared" si="13"/>
        <v>-205.9427799891513</v>
      </c>
      <c r="G95">
        <f t="shared" si="14"/>
        <v>144.72197338040323</v>
      </c>
      <c r="H95">
        <f t="shared" si="15"/>
        <v>105.14537755356557</v>
      </c>
      <c r="I95">
        <f t="shared" si="16"/>
        <v>0.00013950647780802683</v>
      </c>
    </row>
    <row r="96" spans="1:9" ht="12.75">
      <c r="A96">
        <f t="shared" si="17"/>
        <v>0.017200000000000007</v>
      </c>
      <c r="B96">
        <f t="shared" si="9"/>
        <v>5.403534800000002</v>
      </c>
      <c r="C96">
        <f t="shared" si="10"/>
        <v>300.09488151475153</v>
      </c>
      <c r="D96">
        <f t="shared" si="11"/>
        <v>-82.11614998675505</v>
      </c>
      <c r="E96">
        <f t="shared" si="12"/>
        <v>162.26076200938977</v>
      </c>
      <c r="F96">
        <f t="shared" si="13"/>
        <v>-196.14139061435296</v>
      </c>
      <c r="G96">
        <f t="shared" si="14"/>
        <v>137.83427079334788</v>
      </c>
      <c r="H96">
        <f t="shared" si="15"/>
        <v>114.02505774989127</v>
      </c>
      <c r="I96">
        <f t="shared" si="16"/>
        <v>0.0001512879861138572</v>
      </c>
    </row>
    <row r="97" spans="1:9" ht="12.75">
      <c r="A97">
        <f t="shared" si="17"/>
        <v>0.017400000000000006</v>
      </c>
      <c r="B97">
        <f t="shared" si="9"/>
        <v>5.4663666000000015</v>
      </c>
      <c r="C97">
        <f t="shared" si="10"/>
        <v>304.6588251862381</v>
      </c>
      <c r="D97">
        <f t="shared" si="11"/>
        <v>-63.111015172798574</v>
      </c>
      <c r="E97">
        <f t="shared" si="12"/>
        <v>174.25638743007028</v>
      </c>
      <c r="F97">
        <f t="shared" si="13"/>
        <v>-185.56592208652225</v>
      </c>
      <c r="G97">
        <f t="shared" si="14"/>
        <v>130.4026002285987</v>
      </c>
      <c r="H97">
        <f t="shared" si="15"/>
        <v>122.45473389632706</v>
      </c>
      <c r="I97">
        <f t="shared" si="16"/>
        <v>0.00016247243081579654</v>
      </c>
    </row>
    <row r="98" spans="1:9" ht="12.75">
      <c r="A98">
        <f t="shared" si="17"/>
        <v>0.017600000000000005</v>
      </c>
      <c r="B98">
        <f t="shared" si="9"/>
        <v>5.529198400000001</v>
      </c>
      <c r="C98">
        <f t="shared" si="10"/>
        <v>308.02042169058507</v>
      </c>
      <c r="D98">
        <f t="shared" si="11"/>
        <v>-43.85681043525812</v>
      </c>
      <c r="E98">
        <f t="shared" si="12"/>
        <v>185.56430366112056</v>
      </c>
      <c r="F98">
        <f t="shared" si="13"/>
        <v>-174.25811087798306</v>
      </c>
      <c r="G98">
        <f t="shared" si="14"/>
        <v>122.45629104513671</v>
      </c>
      <c r="H98">
        <f t="shared" si="15"/>
        <v>130.4011379684578</v>
      </c>
      <c r="I98">
        <f t="shared" si="16"/>
        <v>0.00017301567220329162</v>
      </c>
    </row>
    <row r="99" spans="1:9" ht="12.75">
      <c r="A99">
        <f t="shared" si="17"/>
        <v>0.017800000000000003</v>
      </c>
      <c r="B99">
        <f t="shared" si="9"/>
        <v>5.592030200000001</v>
      </c>
      <c r="C99">
        <f t="shared" si="10"/>
        <v>310.16640436456146</v>
      </c>
      <c r="D99">
        <f t="shared" si="11"/>
        <v>-24.429523195497758</v>
      </c>
      <c r="E99">
        <f t="shared" si="12"/>
        <v>196.13988359863725</v>
      </c>
      <c r="F99">
        <f t="shared" si="13"/>
        <v>-162.2625836781636</v>
      </c>
      <c r="G99">
        <f t="shared" si="14"/>
        <v>114.02670364202514</v>
      </c>
      <c r="H99">
        <f t="shared" si="15"/>
        <v>137.83290919273875</v>
      </c>
      <c r="I99">
        <f t="shared" si="16"/>
        <v>0.0001828761009505797</v>
      </c>
    </row>
    <row r="100" spans="1:9" ht="12.75">
      <c r="A100">
        <f t="shared" si="17"/>
        <v>0.018000000000000002</v>
      </c>
      <c r="B100">
        <f t="shared" si="9"/>
        <v>5.6548620000000005</v>
      </c>
      <c r="C100">
        <f t="shared" si="10"/>
        <v>311.0883040092619</v>
      </c>
      <c r="D100">
        <f t="shared" si="11"/>
        <v>-4.905823951290374</v>
      </c>
      <c r="E100">
        <f t="shared" si="12"/>
        <v>205.94139033061407</v>
      </c>
      <c r="F100">
        <f t="shared" si="13"/>
        <v>-149.62668127273847</v>
      </c>
      <c r="G100">
        <f t="shared" si="14"/>
        <v>105.14710569345026</v>
      </c>
      <c r="H100">
        <f t="shared" si="15"/>
        <v>144.72071781293232</v>
      </c>
      <c r="I100">
        <f t="shared" si="16"/>
        <v>0.00019201480245101266</v>
      </c>
    </row>
    <row r="101" spans="1:9" ht="12.75">
      <c r="A101">
        <f t="shared" si="17"/>
        <v>0.0182</v>
      </c>
      <c r="B101">
        <f t="shared" si="9"/>
        <v>5.7176938</v>
      </c>
      <c r="C101">
        <f t="shared" si="10"/>
        <v>310.78248231410896</v>
      </c>
      <c r="D101">
        <f t="shared" si="11"/>
        <v>14.637236306098602</v>
      </c>
      <c r="E101">
        <f t="shared" si="12"/>
        <v>214.93014185318756</v>
      </c>
      <c r="F101">
        <f t="shared" si="13"/>
        <v>-136.40027171149143</v>
      </c>
      <c r="G101">
        <f t="shared" si="14"/>
        <v>95.85254085663192</v>
      </c>
      <c r="H101">
        <f t="shared" si="15"/>
        <v>151.037380841061</v>
      </c>
      <c r="I101">
        <f t="shared" si="16"/>
        <v>0.00020039571052166139</v>
      </c>
    </row>
    <row r="102" spans="1:9" ht="12.75">
      <c r="A102">
        <f t="shared" si="17"/>
        <v>0.0184</v>
      </c>
      <c r="B102">
        <f t="shared" si="9"/>
        <v>5.7805256</v>
      </c>
      <c r="C102">
        <f t="shared" si="10"/>
        <v>309.25014621557847</v>
      </c>
      <c r="D102">
        <f t="shared" si="11"/>
        <v>34.122530176458966</v>
      </c>
      <c r="E102">
        <f t="shared" si="12"/>
        <v>223.07066373057637</v>
      </c>
      <c r="F102">
        <f t="shared" si="13"/>
        <v>-122.6355535022374</v>
      </c>
      <c r="G102">
        <f t="shared" si="14"/>
        <v>86.17969047075172</v>
      </c>
      <c r="H102">
        <f t="shared" si="15"/>
        <v>156.75796933606094</v>
      </c>
      <c r="I102">
        <f t="shared" si="16"/>
        <v>0.00020798574962554994</v>
      </c>
    </row>
    <row r="103" spans="1:9" ht="12.75">
      <c r="A103">
        <f t="shared" si="17"/>
        <v>0.0186</v>
      </c>
      <c r="B103">
        <f t="shared" si="9"/>
        <v>5.8433573999999995</v>
      </c>
      <c r="C103">
        <f t="shared" si="10"/>
        <v>306.49734313398085</v>
      </c>
      <c r="D103">
        <f t="shared" si="11"/>
        <v>53.47315823673415</v>
      </c>
      <c r="E103">
        <f t="shared" si="12"/>
        <v>230.33082909623613</v>
      </c>
      <c r="F103">
        <f t="shared" si="13"/>
        <v>-108.38684960750756</v>
      </c>
      <c r="G103">
        <f t="shared" si="14"/>
        <v>76.16672879271009</v>
      </c>
      <c r="H103">
        <f t="shared" si="15"/>
        <v>161.85990678675725</v>
      </c>
      <c r="I103">
        <f t="shared" si="16"/>
        <v>0.00021475496538414518</v>
      </c>
    </row>
    <row r="104" spans="1:9" ht="12.75">
      <c r="A104">
        <f t="shared" si="17"/>
        <v>0.018799999999999997</v>
      </c>
      <c r="B104">
        <f t="shared" si="9"/>
        <v>5.906189199999999</v>
      </c>
      <c r="C104">
        <f t="shared" si="10"/>
        <v>302.53493710709614</v>
      </c>
      <c r="D104">
        <f t="shared" si="11"/>
        <v>72.61275252739954</v>
      </c>
      <c r="E104">
        <f t="shared" si="12"/>
        <v>236.6819854427103</v>
      </c>
      <c r="F104">
        <f t="shared" si="13"/>
        <v>-93.71039305699594</v>
      </c>
      <c r="G104">
        <f t="shared" si="14"/>
        <v>65.8531723410287</v>
      </c>
      <c r="H104">
        <f t="shared" si="15"/>
        <v>166.32305821088897</v>
      </c>
      <c r="I104">
        <f t="shared" si="16"/>
        <v>0.0002206766428685114</v>
      </c>
    </row>
    <row r="105" spans="1:9" ht="12.75">
      <c r="A105">
        <f t="shared" si="17"/>
        <v>0.018999999999999996</v>
      </c>
      <c r="B105">
        <f t="shared" si="9"/>
        <v>5.969020999999999</v>
      </c>
      <c r="C105">
        <f t="shared" si="10"/>
        <v>297.3785659148528</v>
      </c>
      <c r="D105">
        <f t="shared" si="11"/>
        <v>91.46577794140048</v>
      </c>
      <c r="E105">
        <f t="shared" si="12"/>
        <v>242.09906769979588</v>
      </c>
      <c r="F105">
        <f t="shared" si="13"/>
        <v>-78.6641050218564</v>
      </c>
      <c r="G105">
        <f t="shared" si="14"/>
        <v>55.27972394246873</v>
      </c>
      <c r="H105">
        <f t="shared" si="15"/>
        <v>170.1298096185511</v>
      </c>
      <c r="I105">
        <f t="shared" si="16"/>
        <v>0.0002257274118164787</v>
      </c>
    </row>
    <row r="106" spans="1:9" ht="12.75">
      <c r="A106">
        <f t="shared" si="17"/>
        <v>0.019199999999999995</v>
      </c>
      <c r="B106">
        <f t="shared" si="9"/>
        <v>6.0318527999999985</v>
      </c>
      <c r="C106">
        <f t="shared" si="10"/>
        <v>291.0485793642583</v>
      </c>
      <c r="D106">
        <f t="shared" si="11"/>
        <v>109.9578303262077</v>
      </c>
      <c r="E106">
        <f t="shared" si="12"/>
        <v>246.56069715475746</v>
      </c>
      <c r="F106">
        <f t="shared" si="13"/>
        <v>-63.307366226687876</v>
      </c>
      <c r="G106">
        <f t="shared" si="14"/>
        <v>44.48811209684019</v>
      </c>
      <c r="H106">
        <f t="shared" si="15"/>
        <v>173.26513752644811</v>
      </c>
      <c r="I106">
        <f t="shared" si="16"/>
        <v>0.0002298873394011025</v>
      </c>
    </row>
    <row r="107" spans="1:9" ht="12.75">
      <c r="A107">
        <f t="shared" si="17"/>
        <v>0.019399999999999994</v>
      </c>
      <c r="B107">
        <f t="shared" si="9"/>
        <v>6.094684599999998</v>
      </c>
      <c r="C107">
        <f t="shared" si="10"/>
        <v>283.5699589781439</v>
      </c>
      <c r="D107">
        <f t="shared" si="11"/>
        <v>128.01593012251953</v>
      </c>
      <c r="E107">
        <f t="shared" si="12"/>
        <v>250.0492658241968</v>
      </c>
      <c r="F107">
        <f t="shared" si="13"/>
        <v>-47.70078260133858</v>
      </c>
      <c r="G107">
        <f t="shared" si="14"/>
        <v>33.52092629395527</v>
      </c>
      <c r="H107">
        <f t="shared" si="15"/>
        <v>175.71666824861896</v>
      </c>
      <c r="I107">
        <f t="shared" si="16"/>
        <v>0.00023314000816299085</v>
      </c>
    </row>
    <row r="108" spans="1:9" ht="12.75">
      <c r="A108">
        <f t="shared" si="17"/>
        <v>0.019599999999999992</v>
      </c>
      <c r="B108">
        <f t="shared" si="9"/>
        <v>6.157516399999998</v>
      </c>
      <c r="C108">
        <f t="shared" si="10"/>
        <v>274.97221940467347</v>
      </c>
      <c r="D108">
        <f t="shared" si="11"/>
        <v>145.56881038075474</v>
      </c>
      <c r="E108">
        <f t="shared" si="12"/>
        <v>252.55100594460174</v>
      </c>
      <c r="F108">
        <f t="shared" si="13"/>
        <v>-31.90594609739302</v>
      </c>
      <c r="G108">
        <f t="shared" si="14"/>
        <v>22.421448932653174</v>
      </c>
      <c r="H108">
        <f t="shared" si="15"/>
        <v>177.47472672964008</v>
      </c>
      <c r="I108">
        <f t="shared" si="16"/>
        <v>0.0002354725814370795</v>
      </c>
    </row>
    <row r="109" spans="1:9" ht="12.75">
      <c r="A109">
        <f t="shared" si="17"/>
        <v>0.01979999999999999</v>
      </c>
      <c r="B109">
        <f t="shared" si="9"/>
        <v>6.220348199999997</v>
      </c>
      <c r="C109">
        <f t="shared" si="10"/>
        <v>265.28929193670757</v>
      </c>
      <c r="D109">
        <f t="shared" si="11"/>
        <v>162.54719801866887</v>
      </c>
      <c r="E109">
        <f t="shared" si="12"/>
        <v>254.05604430732694</v>
      </c>
      <c r="F109">
        <f t="shared" si="13"/>
        <v>-15.985191613288311</v>
      </c>
      <c r="G109">
        <f t="shared" si="14"/>
        <v>11.233484505234214</v>
      </c>
      <c r="H109">
        <f t="shared" si="15"/>
        <v>178.5323747275845</v>
      </c>
      <c r="I109">
        <f t="shared" si="16"/>
        <v>0.0002368758536022142</v>
      </c>
    </row>
    <row r="110" spans="1:9" ht="12.75">
      <c r="A110">
        <f t="shared" si="17"/>
        <v>0.01999999999999999</v>
      </c>
      <c r="B110">
        <f t="shared" si="9"/>
        <v>6.283179999999997</v>
      </c>
      <c r="C110">
        <f t="shared" si="10"/>
        <v>254.55939060071867</v>
      </c>
      <c r="D110">
        <f t="shared" si="11"/>
        <v>178.8840872101002</v>
      </c>
      <c r="E110">
        <f t="shared" si="12"/>
        <v>254.55844122357215</v>
      </c>
      <c r="F110">
        <f t="shared" si="13"/>
        <v>-0.0013509873635778788</v>
      </c>
      <c r="G110">
        <f t="shared" si="14"/>
        <v>0.001186721433016063</v>
      </c>
      <c r="H110">
        <f t="shared" si="15"/>
        <v>178.8854381960468</v>
      </c>
      <c r="I110">
        <f t="shared" si="16"/>
        <v>0.00023734428648936046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</dc:creator>
  <cp:keywords/>
  <dc:description/>
  <cp:lastModifiedBy>rm</cp:lastModifiedBy>
  <dcterms:created xsi:type="dcterms:W3CDTF">2002-05-04T19:30:05Z</dcterms:created>
  <dcterms:modified xsi:type="dcterms:W3CDTF">2002-05-05T12:31:12Z</dcterms:modified>
  <cp:category/>
  <cp:version/>
  <cp:contentType/>
  <cp:contentStatus/>
</cp:coreProperties>
</file>